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0201689\Downloads\"/>
    </mc:Choice>
  </mc:AlternateContent>
  <xr:revisionPtr revIDLastSave="0" documentId="8_{750D9C59-0E59-4A6E-9DF9-B20A3FFD1F85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Summary" sheetId="1" state="hidden" r:id="rId1"/>
    <sheet name="Transactions" sheetId="2" state="hidden" r:id="rId2"/>
    <sheet name="GUIDE" sheetId="12" r:id="rId3"/>
    <sheet name="A-Expense (1-15)" sheetId="6" r:id="rId4"/>
    <sheet name="B-Expense (16-31)" sheetId="11" r:id="rId5"/>
    <sheet name="C-Analysis %" sheetId="5" r:id="rId6"/>
    <sheet name="Item Analysis" sheetId="4" state="hidden" r:id="rId7"/>
  </sheets>
  <definedNames>
    <definedName name="StartingBalance">Summary!$L$8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5" l="1"/>
  <c r="F22" i="5"/>
  <c r="L4" i="11"/>
  <c r="L21" i="11" s="1"/>
  <c r="K4" i="11"/>
  <c r="K21" i="11" s="1"/>
  <c r="D20" i="6"/>
  <c r="D4" i="11" s="1"/>
  <c r="D21" i="11" s="1"/>
  <c r="E20" i="6"/>
  <c r="E4" i="11" s="1"/>
  <c r="E21" i="11" s="1"/>
  <c r="F20" i="6"/>
  <c r="F4" i="11" s="1"/>
  <c r="F21" i="11" s="1"/>
  <c r="G20" i="6"/>
  <c r="G4" i="11" s="1"/>
  <c r="G21" i="11" s="1"/>
  <c r="H20" i="6"/>
  <c r="H4" i="11" s="1"/>
  <c r="H21" i="11" s="1"/>
  <c r="I20" i="6"/>
  <c r="I4" i="11" s="1"/>
  <c r="I21" i="11" s="1"/>
  <c r="J20" i="6"/>
  <c r="J4" i="11" s="1"/>
  <c r="J21" i="11" s="1"/>
  <c r="K20" i="6"/>
  <c r="L20" i="6"/>
  <c r="M20" i="6"/>
  <c r="M4" i="11" s="1"/>
  <c r="M21" i="11" s="1"/>
  <c r="C20" i="6"/>
  <c r="C4" i="11" s="1"/>
  <c r="C21" i="11" s="1"/>
  <c r="F23" i="5" s="1"/>
  <c r="F21" i="5" l="1"/>
  <c r="D53" i="4"/>
  <c r="D54" i="4" s="1"/>
  <c r="C53" i="4"/>
  <c r="F52" i="4"/>
  <c r="E52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F36" i="4"/>
  <c r="E36" i="4"/>
  <c r="A36" i="4"/>
  <c r="A35" i="4"/>
  <c r="A34" i="4"/>
  <c r="A33" i="4"/>
  <c r="A32" i="4"/>
  <c r="A31" i="4"/>
  <c r="A30" i="4"/>
  <c r="A29" i="4"/>
  <c r="A28" i="4"/>
  <c r="A27" i="4"/>
  <c r="A26" i="4"/>
  <c r="A25" i="4"/>
  <c r="F22" i="4"/>
  <c r="E22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E4" i="4"/>
  <c r="L44" i="1"/>
  <c r="K44" i="1"/>
  <c r="F44" i="1"/>
  <c r="E44" i="1"/>
  <c r="L41" i="1"/>
  <c r="K41" i="1"/>
  <c r="E41" i="1"/>
  <c r="F41" i="1" s="1"/>
  <c r="L40" i="1"/>
  <c r="K40" i="1"/>
  <c r="E40" i="1"/>
  <c r="F40" i="1" s="1"/>
  <c r="L39" i="1"/>
  <c r="K39" i="1"/>
  <c r="E39" i="1"/>
  <c r="F39" i="1" s="1"/>
  <c r="F26" i="1" s="1"/>
  <c r="L38" i="1"/>
  <c r="K38" i="1"/>
  <c r="E38" i="1"/>
  <c r="F38" i="1" s="1"/>
  <c r="L37" i="1"/>
  <c r="K37" i="1"/>
  <c r="E37" i="1"/>
  <c r="F37" i="1" s="1"/>
  <c r="L36" i="1"/>
  <c r="K36" i="1"/>
  <c r="E36" i="1"/>
  <c r="F36" i="1" s="1"/>
  <c r="L35" i="1"/>
  <c r="K35" i="1"/>
  <c r="E35" i="1"/>
  <c r="F35" i="1" s="1"/>
  <c r="L34" i="1"/>
  <c r="K34" i="1"/>
  <c r="E34" i="1"/>
  <c r="F34" i="1" s="1"/>
  <c r="K33" i="1"/>
  <c r="L33" i="1" s="1"/>
  <c r="E33" i="1"/>
  <c r="F33" i="1" s="1"/>
  <c r="K32" i="1"/>
  <c r="L32" i="1" s="1"/>
  <c r="E32" i="1"/>
  <c r="F32" i="1" s="1"/>
  <c r="K31" i="1"/>
  <c r="L31" i="1" s="1"/>
  <c r="E31" i="1"/>
  <c r="F31" i="1" s="1"/>
  <c r="K30" i="1"/>
  <c r="L30" i="1" s="1"/>
  <c r="E30" i="1"/>
  <c r="F30" i="1" s="1"/>
  <c r="K29" i="1"/>
  <c r="L29" i="1" s="1"/>
  <c r="E29" i="1"/>
  <c r="F29" i="1" s="1"/>
  <c r="K28" i="1"/>
  <c r="L28" i="1" s="1"/>
  <c r="E28" i="1"/>
  <c r="F28" i="1" s="1"/>
  <c r="L27" i="1"/>
  <c r="K27" i="1"/>
  <c r="F27" i="1"/>
  <c r="E27" i="1"/>
  <c r="L26" i="1"/>
  <c r="J26" i="1"/>
  <c r="D26" i="1"/>
  <c r="I21" i="1"/>
  <c r="C21" i="1"/>
  <c r="D17" i="1"/>
  <c r="I16" i="1"/>
  <c r="J21" i="1"/>
  <c r="E12" i="1"/>
  <c r="J22" i="1"/>
  <c r="D21" i="1"/>
  <c r="D12" i="1"/>
  <c r="D22" i="1"/>
  <c r="E26" i="1" l="1"/>
  <c r="C22" i="1" s="1"/>
  <c r="K26" i="1"/>
  <c r="I22" i="1" s="1"/>
  <c r="E17" i="1" s="1"/>
  <c r="C54" i="4"/>
  <c r="E53" i="4"/>
  <c r="E54" i="4" s="1"/>
  <c r="I15" i="1" l="1"/>
  <c r="I13" i="1"/>
  <c r="I14" i="1" s="1"/>
</calcChain>
</file>

<file path=xl/sharedStrings.xml><?xml version="1.0" encoding="utf-8"?>
<sst xmlns="http://schemas.openxmlformats.org/spreadsheetml/2006/main" count="124" uniqueCount="86">
  <si>
    <t>GET STARTED</t>
  </si>
  <si>
    <t>NOTE</t>
  </si>
  <si>
    <t>Set your starting balance in cell L8, then customize your categories and planned spending amounts in the 'Income' and 'Expenses' tables below.</t>
  </si>
  <si>
    <t>Only edit highlighted cells.</t>
  </si>
  <si>
    <t xml:space="preserve">Try not to alter cells that contain a formula. </t>
  </si>
  <si>
    <t>As you enter data in the 'Transactions' tab, this sheet will automatically update to show a summary of your spending for the month.</t>
  </si>
  <si>
    <t>Monthly Budget</t>
  </si>
  <si>
    <t xml:space="preserve">Starting balance: </t>
  </si>
  <si>
    <t xml:space="preserve">START BALANCE </t>
  </si>
  <si>
    <t xml:space="preserve"> END BALANCE</t>
  </si>
  <si>
    <t>Expenses</t>
  </si>
  <si>
    <t>Income</t>
  </si>
  <si>
    <t>Planned</t>
  </si>
  <si>
    <t>Actual</t>
  </si>
  <si>
    <t>Diff.</t>
  </si>
  <si>
    <t>Totals</t>
  </si>
  <si>
    <t>Food</t>
  </si>
  <si>
    <t>Savings</t>
  </si>
  <si>
    <t>Gifts</t>
  </si>
  <si>
    <t>Paycheck</t>
  </si>
  <si>
    <t>Health/medical</t>
  </si>
  <si>
    <t>Bonus</t>
  </si>
  <si>
    <t>Home</t>
  </si>
  <si>
    <t>Interest</t>
  </si>
  <si>
    <t>Transportation</t>
  </si>
  <si>
    <t>Other</t>
  </si>
  <si>
    <t>Personal</t>
  </si>
  <si>
    <t xml:space="preserve">Custom category </t>
  </si>
  <si>
    <t>Pets</t>
  </si>
  <si>
    <t>Utilities</t>
  </si>
  <si>
    <t>Travel</t>
  </si>
  <si>
    <t>Debt</t>
  </si>
  <si>
    <t>Custom category 1</t>
  </si>
  <si>
    <t>Custom category 2</t>
  </si>
  <si>
    <t>Custom category 3</t>
  </si>
  <si>
    <t>Change or add categories by updating the Expenses and Income tables in the Summary sheet.</t>
  </si>
  <si>
    <t>Date</t>
  </si>
  <si>
    <t>Amount</t>
  </si>
  <si>
    <t>Description</t>
  </si>
  <si>
    <t>Category</t>
  </si>
  <si>
    <t>Rent</t>
  </si>
  <si>
    <t xml:space="preserve">Monthly Expenses / Spending Analysis </t>
  </si>
  <si>
    <t xml:space="preserve">$avings Goal </t>
  </si>
  <si>
    <t>%</t>
  </si>
  <si>
    <t>Enter current actual %</t>
  </si>
  <si>
    <t>Desirable %  to be achieved</t>
  </si>
  <si>
    <t>Expected reduction %, if any</t>
  </si>
  <si>
    <t>Each Exps item reduction %</t>
  </si>
  <si>
    <t>Salary / Income</t>
  </si>
  <si>
    <t>Don't Change &gt;&gt;</t>
  </si>
  <si>
    <t>Don't &lt;&lt;Change</t>
  </si>
  <si>
    <t>Need$ Category (Essentials)</t>
  </si>
  <si>
    <t>1. Enter % spent for this Cat&gt;&gt;&gt;</t>
  </si>
  <si>
    <t>2. Enter % of savings goals&gt;&gt;&gt;</t>
  </si>
  <si>
    <t>Want$ Category (Non-essentials)</t>
  </si>
  <si>
    <t>3. Enter % spent for this Cat&gt;&gt;&gt;</t>
  </si>
  <si>
    <t>Excess ($pending) / Fund$ available</t>
  </si>
  <si>
    <t>Increase/(decrease) %</t>
  </si>
  <si>
    <t>Want$ (non-essential)</t>
  </si>
  <si>
    <t>$avings</t>
  </si>
  <si>
    <t>Total Current % spent</t>
  </si>
  <si>
    <t>Total target % to be spent</t>
  </si>
  <si>
    <t>Current %</t>
  </si>
  <si>
    <t>Target %</t>
  </si>
  <si>
    <t>Need$ (Essential)</t>
  </si>
  <si>
    <t>Incr / (decr) %</t>
  </si>
  <si>
    <t>Exps</t>
  </si>
  <si>
    <t>TOTAL</t>
  </si>
  <si>
    <t>Food $</t>
  </si>
  <si>
    <t>List  expenses in respective category</t>
  </si>
  <si>
    <t>Monthly Expenses / Spending Record</t>
  </si>
  <si>
    <t>Monthly Expenses / Spending Analysis</t>
  </si>
  <si>
    <t xml:space="preserve">Salary/Income </t>
  </si>
  <si>
    <t>Record spendings in the respective exps</t>
  </si>
  <si>
    <t>Grocery</t>
  </si>
  <si>
    <t>Utility</t>
  </si>
  <si>
    <t>Dining out</t>
  </si>
  <si>
    <t>Entertainment</t>
  </si>
  <si>
    <t>EZ link</t>
  </si>
  <si>
    <t>Medical</t>
  </si>
  <si>
    <r>
      <t>Formula:</t>
    </r>
    <r>
      <rPr>
        <b/>
        <sz val="16"/>
        <rFont val="Arial"/>
        <family val="2"/>
      </rPr>
      <t xml:space="preserve"> Expenses/Net Salary x100</t>
    </r>
  </si>
  <si>
    <r>
      <t xml:space="preserve">Assuming </t>
    </r>
    <r>
      <rPr>
        <b/>
        <sz val="16"/>
        <rFont val="Arial"/>
        <family val="2"/>
      </rPr>
      <t>Net Salary =</t>
    </r>
  </si>
  <si>
    <t>x100</t>
  </si>
  <si>
    <t>How To use this template ?</t>
  </si>
  <si>
    <t>1- Fill update your expenses based on the calendar date in workshit A or B</t>
  </si>
  <si>
    <t xml:space="preserve">2 -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</si>
</sst>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&quot;$&quot;#,##0"/>
    <numFmt numFmtId="166" formatCode="mmmm&quot; &quot;yyyy"/>
    <numFmt numFmtId="167" formatCode="\+#,###%;\-#,###%;0%"/>
    <numFmt numFmtId="168" formatCode="\+\$#,###;\-\$#,###;\$0"/>
    <numFmt numFmtId="169" formatCode="&quot;$&quot;#,##0.00"/>
    <numFmt numFmtId="170" formatCode="#,##0;\(#,##0\)"/>
    <numFmt numFmtId="171" formatCode="#,##0_ ;\-#,##0\ "/>
  </numFmts>
  <fonts count="74" x14ac:knownFonts="1">
    <font>
      <sz val="10"/>
      <color rgb="FF000000"/>
      <name val="Arial"/>
    </font>
    <font>
      <sz val="10"/>
      <name val="Lato"/>
    </font>
    <font>
      <sz val="9"/>
      <color rgb="FFFFFFFF"/>
      <name val="Lato"/>
    </font>
    <font>
      <b/>
      <sz val="9"/>
      <color rgb="FFFFFFFF"/>
      <name val="Lato"/>
    </font>
    <font>
      <sz val="9"/>
      <color rgb="FFCCCCCC"/>
      <name val="Lato"/>
    </font>
    <font>
      <sz val="10"/>
      <color rgb="FFCCCCCC"/>
      <name val="Lato"/>
    </font>
    <font>
      <i/>
      <sz val="10"/>
      <color rgb="FF334960"/>
      <name val="Lato"/>
    </font>
    <font>
      <i/>
      <sz val="10"/>
      <color rgb="FFCCCCCC"/>
      <name val="Lato"/>
    </font>
    <font>
      <sz val="10"/>
      <name val="Lato"/>
    </font>
    <font>
      <sz val="10"/>
      <color rgb="FF334960"/>
      <name val="Lato"/>
    </font>
    <font>
      <sz val="10"/>
      <color rgb="FFF46524"/>
      <name val="Lato"/>
    </font>
    <font>
      <b/>
      <sz val="25"/>
      <color rgb="FFF46524"/>
      <name val="Raleway"/>
    </font>
    <font>
      <sz val="10"/>
      <color rgb="FF334960"/>
      <name val="Lato"/>
    </font>
    <font>
      <b/>
      <sz val="10"/>
      <color rgb="FF334960"/>
      <name val="Lato"/>
    </font>
    <font>
      <b/>
      <sz val="25"/>
      <color rgb="FF334960"/>
      <name val="Lato"/>
    </font>
    <font>
      <b/>
      <sz val="10"/>
      <name val="Lato"/>
    </font>
    <font>
      <sz val="10"/>
      <name val="Arial"/>
    </font>
    <font>
      <sz val="24"/>
      <color rgb="FF334960"/>
      <name val="Lato"/>
    </font>
    <font>
      <b/>
      <sz val="24"/>
      <color rgb="FF334960"/>
      <name val="Lato"/>
    </font>
    <font>
      <i/>
      <sz val="10"/>
      <color rgb="FF576475"/>
      <name val="Lato"/>
    </font>
    <font>
      <b/>
      <sz val="10"/>
      <name val="Lato"/>
    </font>
    <font>
      <b/>
      <sz val="14"/>
      <color rgb="FF334960"/>
      <name val="Lato"/>
    </font>
    <font>
      <b/>
      <sz val="14"/>
      <color rgb="FFF46524"/>
      <name val="Lato"/>
    </font>
    <font>
      <i/>
      <sz val="10"/>
      <color rgb="FFF46524"/>
      <name val="Lato"/>
    </font>
    <font>
      <sz val="14"/>
      <name val="Lato"/>
    </font>
    <font>
      <sz val="10"/>
      <color rgb="FF576475"/>
      <name val="Lato"/>
    </font>
    <font>
      <b/>
      <sz val="10"/>
      <color rgb="FF576475"/>
      <name val="Lato"/>
    </font>
    <font>
      <b/>
      <sz val="10"/>
      <color rgb="FF334960"/>
      <name val="Lato"/>
    </font>
    <font>
      <b/>
      <sz val="10"/>
      <color rgb="FF666666"/>
      <name val="Lato"/>
    </font>
    <font>
      <sz val="10"/>
      <color rgb="FF666666"/>
      <name val="Lato"/>
    </font>
    <font>
      <b/>
      <sz val="10"/>
      <color rgb="FFF46524"/>
      <name val="Lato"/>
    </font>
    <font>
      <b/>
      <sz val="17"/>
      <color rgb="FFF46524"/>
      <name val="Raleway"/>
    </font>
    <font>
      <b/>
      <sz val="18"/>
      <color rgb="FFF46524"/>
      <name val="Raleway"/>
    </font>
    <font>
      <b/>
      <sz val="18"/>
      <color rgb="FFF46524"/>
      <name val="Lato"/>
    </font>
    <font>
      <b/>
      <sz val="11"/>
      <color rgb="FF334960"/>
      <name val="Lato"/>
    </font>
    <font>
      <b/>
      <sz val="17"/>
      <color rgb="FF334960"/>
      <name val="Lato"/>
    </font>
    <font>
      <b/>
      <sz val="18"/>
      <color rgb="FF334960"/>
      <name val="Lato"/>
    </font>
    <font>
      <sz val="18"/>
      <color rgb="FF334960"/>
      <name val="Lato"/>
    </font>
    <font>
      <i/>
      <sz val="9"/>
      <color rgb="FF687887"/>
      <name val="Lato"/>
    </font>
    <font>
      <b/>
      <sz val="10"/>
      <color rgb="FF434343"/>
      <name val="Lato"/>
    </font>
    <font>
      <sz val="10"/>
      <color rgb="FF434343"/>
      <name val="Lato"/>
    </font>
    <font>
      <sz val="10"/>
      <color rgb="FF687887"/>
      <name val="Lato"/>
    </font>
    <font>
      <b/>
      <sz val="10"/>
      <color rgb="FF434343"/>
      <name val="Lato"/>
    </font>
    <font>
      <sz val="10"/>
      <color rgb="FF434343"/>
      <name val="Lato"/>
    </font>
    <font>
      <i/>
      <sz val="10"/>
      <color rgb="FF708090"/>
      <name val="Lato"/>
    </font>
    <font>
      <sz val="10"/>
      <color rgb="FF556376"/>
      <name val="Lato"/>
    </font>
    <font>
      <b/>
      <u/>
      <sz val="14"/>
      <name val="Arial"/>
    </font>
    <font>
      <sz val="12"/>
      <name val="Arial"/>
    </font>
    <font>
      <b/>
      <sz val="14"/>
      <name val="Arial"/>
    </font>
    <font>
      <b/>
      <u/>
      <sz val="12"/>
      <name val="Arial"/>
    </font>
    <font>
      <b/>
      <sz val="12"/>
      <name val="Arial"/>
    </font>
    <font>
      <b/>
      <u/>
      <sz val="12"/>
      <color rgb="FF00FF00"/>
      <name val="Arial"/>
    </font>
    <font>
      <b/>
      <sz val="12"/>
      <color rgb="FF00FF00"/>
      <name val="Arial"/>
    </font>
    <font>
      <b/>
      <sz val="10"/>
      <name val="Arial"/>
    </font>
    <font>
      <sz val="12"/>
      <color rgb="FF000000"/>
      <name val="Arial"/>
    </font>
    <font>
      <sz val="10"/>
      <color rgb="FF000000"/>
      <name val="Arial"/>
    </font>
    <font>
      <b/>
      <u/>
      <sz val="12"/>
      <color rgb="FFFFFF00"/>
      <name val="Arial"/>
    </font>
    <font>
      <sz val="12"/>
      <color rgb="FFFFFF00"/>
      <name val="Arial"/>
    </font>
    <font>
      <b/>
      <u/>
      <sz val="12"/>
      <color rgb="FFFF0000"/>
      <name val="Arial"/>
    </font>
    <font>
      <b/>
      <sz val="12"/>
      <color rgb="FFFF0000"/>
      <name val="Arial"/>
    </font>
    <font>
      <b/>
      <sz val="13"/>
      <color rgb="FFFFFFFF"/>
      <name val="Arial"/>
      <family val="2"/>
    </font>
    <font>
      <b/>
      <sz val="13"/>
      <color rgb="FF000000"/>
      <name val="Arial"/>
      <family val="2"/>
    </font>
    <font>
      <sz val="13"/>
      <name val="Arial"/>
      <family val="2"/>
    </font>
    <font>
      <b/>
      <sz val="14"/>
      <color rgb="FF000000"/>
      <name val="Arial"/>
      <family val="2"/>
    </font>
    <font>
      <b/>
      <sz val="14"/>
      <color rgb="FFFFFFFF"/>
      <name val="Arial"/>
      <family val="2"/>
    </font>
    <font>
      <b/>
      <sz val="14"/>
      <name val="Arial"/>
      <family val="2"/>
    </font>
    <font>
      <b/>
      <sz val="16"/>
      <color rgb="FF000000"/>
      <name val="Arial"/>
      <family val="2"/>
    </font>
    <font>
      <b/>
      <sz val="15"/>
      <color rgb="FF000000"/>
      <name val="Arial"/>
      <family val="2"/>
    </font>
    <font>
      <b/>
      <sz val="13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334960"/>
        <bgColor rgb="FF334960"/>
      </patternFill>
    </fill>
    <fill>
      <patternFill patternType="solid">
        <fgColor rgb="FFFFF2ED"/>
        <bgColor rgb="FFFFF2ED"/>
      </patternFill>
    </fill>
    <fill>
      <patternFill patternType="solid">
        <fgColor rgb="FFFFFFFF"/>
        <bgColor rgb="FFFFFFFF"/>
      </patternFill>
    </fill>
    <fill>
      <patternFill patternType="solid">
        <fgColor rgb="FFEBEDEF"/>
        <bgColor rgb="FFEBEDEF"/>
      </patternFill>
    </fill>
    <fill>
      <patternFill patternType="solid">
        <fgColor rgb="FF000000"/>
        <bgColor rgb="FF000000"/>
      </patternFill>
    </fill>
    <fill>
      <patternFill patternType="solid">
        <fgColor rgb="FF4A86E8"/>
        <bgColor rgb="FF4A86E8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dotted">
        <color rgb="FFB7B7B7"/>
      </right>
      <top/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/>
      <right/>
      <top/>
      <bottom style="dotted">
        <color rgb="FFB7B7B7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A7B0BF"/>
      </top>
      <bottom/>
      <diagonal/>
    </border>
    <border>
      <left/>
      <right/>
      <top/>
      <bottom style="thin">
        <color rgb="FFA7B0B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CCCCCC"/>
      </bottom>
      <diagonal/>
    </border>
    <border>
      <left/>
      <right/>
      <top/>
      <bottom style="hair">
        <color rgb="FFD9D9D9"/>
      </bottom>
      <diagonal/>
    </border>
    <border>
      <left/>
      <right/>
      <top style="hair">
        <color rgb="FFD9D9D9"/>
      </top>
      <bottom style="hair">
        <color rgb="FFD9D9D9"/>
      </bottom>
      <diagonal/>
    </border>
    <border>
      <left/>
      <right/>
      <top style="hair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8" fillId="2" borderId="0" xfId="0" applyFont="1" applyFill="1"/>
    <xf numFmtId="0" fontId="1" fillId="0" borderId="0" xfId="0" applyFont="1" applyAlignment="1"/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8" fillId="0" borderId="0" xfId="0" applyFont="1"/>
    <xf numFmtId="165" fontId="12" fillId="3" borderId="0" xfId="0" applyNumberFormat="1" applyFont="1" applyFill="1" applyAlignment="1">
      <alignment vertical="center"/>
    </xf>
    <xf numFmtId="0" fontId="6" fillId="0" borderId="0" xfId="0" applyFont="1" applyAlignment="1">
      <alignment vertical="top"/>
    </xf>
    <xf numFmtId="166" fontId="14" fillId="4" borderId="0" xfId="0" applyNumberFormat="1" applyFont="1" applyFill="1" applyAlignment="1">
      <alignment horizontal="left" vertical="top"/>
    </xf>
    <xf numFmtId="0" fontId="15" fillId="0" borderId="0" xfId="0" applyFont="1" applyAlignment="1"/>
    <xf numFmtId="0" fontId="1" fillId="0" borderId="0" xfId="0" applyFont="1" applyAlignment="1">
      <alignment horizontal="left"/>
    </xf>
    <xf numFmtId="0" fontId="8" fillId="5" borderId="1" xfId="0" applyFont="1" applyFill="1" applyBorder="1"/>
    <xf numFmtId="0" fontId="8" fillId="5" borderId="2" xfId="0" applyFont="1" applyFill="1" applyBorder="1"/>
    <xf numFmtId="0" fontId="1" fillId="5" borderId="3" xfId="0" applyFont="1" applyFill="1" applyBorder="1" applyAlignment="1"/>
    <xf numFmtId="0" fontId="8" fillId="5" borderId="5" xfId="0" applyFont="1" applyFill="1" applyBorder="1"/>
    <xf numFmtId="0" fontId="8" fillId="5" borderId="0" xfId="0" applyFont="1" applyFill="1"/>
    <xf numFmtId="0" fontId="8" fillId="5" borderId="6" xfId="0" applyFont="1" applyFill="1" applyBorder="1"/>
    <xf numFmtId="165" fontId="1" fillId="0" borderId="0" xfId="0" applyNumberFormat="1" applyFont="1" applyAlignment="1"/>
    <xf numFmtId="0" fontId="18" fillId="0" borderId="0" xfId="0" applyFont="1" applyAlignment="1">
      <alignment horizontal="left"/>
    </xf>
    <xf numFmtId="9" fontId="18" fillId="0" borderId="0" xfId="0" applyNumberFormat="1" applyFont="1" applyAlignment="1">
      <alignment horizontal="left"/>
    </xf>
    <xf numFmtId="0" fontId="8" fillId="5" borderId="6" xfId="0" applyFont="1" applyFill="1" applyBorder="1" applyAlignment="1"/>
    <xf numFmtId="0" fontId="20" fillId="0" borderId="0" xfId="0" applyFont="1"/>
    <xf numFmtId="0" fontId="21" fillId="0" borderId="4" xfId="0" applyFont="1" applyBorder="1" applyAlignment="1">
      <alignment horizontal="right"/>
    </xf>
    <xf numFmtId="165" fontId="22" fillId="0" borderId="0" xfId="0" applyNumberFormat="1" applyFont="1" applyAlignment="1">
      <alignment horizontal="left"/>
    </xf>
    <xf numFmtId="165" fontId="15" fillId="0" borderId="0" xfId="0" applyNumberFormat="1" applyFont="1" applyAlignment="1"/>
    <xf numFmtId="0" fontId="19" fillId="0" borderId="0" xfId="0" applyFont="1" applyAlignment="1">
      <alignment horizontal="left" vertical="top"/>
    </xf>
    <xf numFmtId="165" fontId="19" fillId="0" borderId="4" xfId="0" applyNumberFormat="1" applyFont="1" applyBorder="1" applyAlignment="1">
      <alignment horizontal="center" vertical="top"/>
    </xf>
    <xf numFmtId="165" fontId="23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center"/>
    </xf>
    <xf numFmtId="0" fontId="8" fillId="5" borderId="8" xfId="0" applyFont="1" applyFill="1" applyBorder="1"/>
    <xf numFmtId="0" fontId="8" fillId="5" borderId="9" xfId="0" applyFont="1" applyFill="1" applyBorder="1"/>
    <xf numFmtId="0" fontId="8" fillId="5" borderId="9" xfId="0" applyFont="1" applyFill="1" applyBorder="1" applyAlignment="1">
      <alignment vertical="top"/>
    </xf>
    <xf numFmtId="0" fontId="8" fillId="5" borderId="10" xfId="0" applyFont="1" applyFill="1" applyBorder="1"/>
    <xf numFmtId="0" fontId="8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165" fontId="25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/>
    </xf>
    <xf numFmtId="165" fontId="29" fillId="0" borderId="0" xfId="0" applyNumberFormat="1" applyFont="1" applyAlignment="1">
      <alignment horizontal="right"/>
    </xf>
    <xf numFmtId="0" fontId="3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30" fillId="0" borderId="0" xfId="0" applyFont="1" applyAlignment="1">
      <alignment horizontal="right" vertical="top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9" fillId="0" borderId="11" xfId="0" applyFont="1" applyBorder="1" applyAlignment="1"/>
    <xf numFmtId="0" fontId="34" fillId="0" borderId="12" xfId="0" applyFont="1" applyBorder="1" applyAlignment="1">
      <alignment horizontal="right"/>
    </xf>
    <xf numFmtId="0" fontId="35" fillId="0" borderId="12" xfId="0" applyFont="1" applyBorder="1" applyAlignment="1">
      <alignment horizontal="left"/>
    </xf>
    <xf numFmtId="0" fontId="34" fillId="0" borderId="12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36" fillId="0" borderId="12" xfId="0" applyFont="1" applyBorder="1" applyAlignment="1">
      <alignment horizontal="left"/>
    </xf>
    <xf numFmtId="0" fontId="37" fillId="0" borderId="12" xfId="0" applyFont="1" applyBorder="1" applyAlignment="1">
      <alignment horizontal="left"/>
    </xf>
    <xf numFmtId="0" fontId="38" fillId="0" borderId="0" xfId="0" applyFont="1" applyAlignment="1">
      <alignment vertical="top"/>
    </xf>
    <xf numFmtId="0" fontId="38" fillId="0" borderId="13" xfId="0" applyFont="1" applyBorder="1" applyAlignment="1">
      <alignment vertical="top"/>
    </xf>
    <xf numFmtId="0" fontId="38" fillId="0" borderId="13" xfId="0" applyFont="1" applyBorder="1" applyAlignment="1">
      <alignment vertical="top"/>
    </xf>
    <xf numFmtId="165" fontId="38" fillId="0" borderId="13" xfId="0" applyNumberFormat="1" applyFont="1" applyBorder="1" applyAlignment="1">
      <alignment horizontal="right" vertical="top"/>
    </xf>
    <xf numFmtId="168" fontId="38" fillId="0" borderId="13" xfId="0" applyNumberFormat="1" applyFont="1" applyBorder="1" applyAlignment="1">
      <alignment horizontal="right" vertical="top"/>
    </xf>
    <xf numFmtId="0" fontId="38" fillId="0" borderId="0" xfId="0" applyFont="1" applyAlignment="1">
      <alignment horizontal="right" vertical="top"/>
    </xf>
    <xf numFmtId="0" fontId="38" fillId="0" borderId="13" xfId="0" applyFont="1" applyBorder="1" applyAlignment="1">
      <alignment horizontal="left" vertical="top"/>
    </xf>
    <xf numFmtId="0" fontId="38" fillId="0" borderId="13" xfId="0" applyFont="1" applyBorder="1" applyAlignment="1">
      <alignment horizontal="right" vertical="top"/>
    </xf>
    <xf numFmtId="0" fontId="9" fillId="0" borderId="0" xfId="0" applyFont="1" applyAlignment="1">
      <alignment vertical="center"/>
    </xf>
    <xf numFmtId="165" fontId="40" fillId="0" borderId="16" xfId="0" applyNumberFormat="1" applyFont="1" applyBorder="1" applyAlignment="1">
      <alignment horizontal="right" vertical="center"/>
    </xf>
    <xf numFmtId="165" fontId="40" fillId="0" borderId="0" xfId="0" applyNumberFormat="1" applyFont="1" applyAlignment="1">
      <alignment horizontal="right" vertical="center"/>
    </xf>
    <xf numFmtId="168" fontId="4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40" fillId="0" borderId="19" xfId="0" applyNumberFormat="1" applyFont="1" applyBorder="1" applyAlignment="1">
      <alignment horizontal="right" vertical="center"/>
    </xf>
    <xf numFmtId="165" fontId="40" fillId="0" borderId="22" xfId="0" applyNumberFormat="1" applyFont="1" applyBorder="1" applyAlignment="1">
      <alignment horizontal="right" vertical="center"/>
    </xf>
    <xf numFmtId="168" fontId="4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40" fillId="0" borderId="22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165" fontId="43" fillId="0" borderId="22" xfId="0" applyNumberFormat="1" applyFont="1" applyBorder="1" applyAlignment="1"/>
    <xf numFmtId="165" fontId="40" fillId="0" borderId="22" xfId="0" applyNumberFormat="1" applyFont="1" applyBorder="1" applyAlignment="1">
      <alignment horizontal="right" vertical="center"/>
    </xf>
    <xf numFmtId="165" fontId="40" fillId="0" borderId="22" xfId="0" applyNumberFormat="1" applyFont="1" applyBorder="1" applyAlignment="1">
      <alignment horizontal="right"/>
    </xf>
    <xf numFmtId="165" fontId="39" fillId="0" borderId="22" xfId="0" applyNumberFormat="1" applyFont="1" applyBorder="1" applyAlignment="1">
      <alignment vertical="center"/>
    </xf>
    <xf numFmtId="0" fontId="42" fillId="0" borderId="22" xfId="0" applyFont="1" applyBorder="1" applyAlignment="1"/>
    <xf numFmtId="0" fontId="44" fillId="2" borderId="0" xfId="0" applyFont="1" applyFill="1" applyAlignment="1">
      <alignment vertical="center"/>
    </xf>
    <xf numFmtId="0" fontId="10" fillId="0" borderId="0" xfId="0" applyFont="1" applyAlignment="1"/>
    <xf numFmtId="0" fontId="32" fillId="0" borderId="0" xfId="0" applyFont="1" applyAlignment="1">
      <alignment horizontal="left"/>
    </xf>
    <xf numFmtId="0" fontId="1" fillId="0" borderId="23" xfId="0" applyFont="1" applyBorder="1" applyAlignment="1"/>
    <xf numFmtId="0" fontId="34" fillId="0" borderId="0" xfId="0" applyFont="1" applyAlignment="1">
      <alignment horizontal="left" vertical="center"/>
    </xf>
    <xf numFmtId="14" fontId="41" fillId="0" borderId="24" xfId="0" applyNumberFormat="1" applyFont="1" applyBorder="1" applyAlignment="1">
      <alignment horizontal="left" vertical="center"/>
    </xf>
    <xf numFmtId="169" fontId="26" fillId="0" borderId="24" xfId="0" applyNumberFormat="1" applyFont="1" applyBorder="1" applyAlignment="1">
      <alignment horizontal="left" vertical="center"/>
    </xf>
    <xf numFmtId="0" fontId="45" fillId="0" borderId="24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14" fontId="41" fillId="0" borderId="25" xfId="0" applyNumberFormat="1" applyFont="1" applyBorder="1" applyAlignment="1">
      <alignment horizontal="left" vertical="center"/>
    </xf>
    <xf numFmtId="169" fontId="26" fillId="0" borderId="25" xfId="0" applyNumberFormat="1" applyFont="1" applyBorder="1" applyAlignment="1">
      <alignment horizontal="left" vertical="center"/>
    </xf>
    <xf numFmtId="0" fontId="45" fillId="0" borderId="25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14" fontId="41" fillId="0" borderId="25" xfId="0" applyNumberFormat="1" applyFont="1" applyBorder="1" applyAlignment="1">
      <alignment horizontal="left" vertical="center"/>
    </xf>
    <xf numFmtId="169" fontId="26" fillId="0" borderId="25" xfId="0" applyNumberFormat="1" applyFont="1" applyBorder="1" applyAlignment="1">
      <alignment horizontal="left" vertical="center"/>
    </xf>
    <xf numFmtId="0" fontId="45" fillId="0" borderId="25" xfId="0" applyFont="1" applyBorder="1" applyAlignment="1">
      <alignment horizontal="left" vertical="center"/>
    </xf>
    <xf numFmtId="14" fontId="41" fillId="0" borderId="26" xfId="0" applyNumberFormat="1" applyFont="1" applyBorder="1" applyAlignment="1">
      <alignment horizontal="left" vertical="center"/>
    </xf>
    <xf numFmtId="169" fontId="26" fillId="0" borderId="26" xfId="0" applyNumberFormat="1" applyFont="1" applyBorder="1" applyAlignment="1">
      <alignment horizontal="left" vertical="center"/>
    </xf>
    <xf numFmtId="0" fontId="45" fillId="0" borderId="26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169" fontId="26" fillId="0" borderId="26" xfId="0" applyNumberFormat="1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/>
    <xf numFmtId="0" fontId="50" fillId="7" borderId="0" xfId="0" applyFont="1" applyFill="1" applyAlignment="1"/>
    <xf numFmtId="0" fontId="50" fillId="7" borderId="0" xfId="0" applyFont="1" applyFill="1" applyAlignment="1">
      <alignment wrapText="1"/>
    </xf>
    <xf numFmtId="0" fontId="51" fillId="6" borderId="0" xfId="0" applyFont="1" applyFill="1" applyAlignment="1"/>
    <xf numFmtId="0" fontId="47" fillId="6" borderId="0" xfId="0" applyFont="1" applyFill="1"/>
    <xf numFmtId="0" fontId="47" fillId="6" borderId="0" xfId="0" applyFont="1" applyFill="1" applyAlignment="1"/>
    <xf numFmtId="0" fontId="16" fillId="6" borderId="0" xfId="0" applyFont="1" applyFill="1"/>
    <xf numFmtId="0" fontId="52" fillId="6" borderId="0" xfId="0" applyFont="1" applyFill="1" applyAlignment="1"/>
    <xf numFmtId="0" fontId="50" fillId="0" borderId="0" xfId="0" applyFont="1" applyAlignment="1"/>
    <xf numFmtId="0" fontId="53" fillId="6" borderId="0" xfId="0" applyFont="1" applyFill="1"/>
    <xf numFmtId="0" fontId="54" fillId="6" borderId="0" xfId="0" applyFont="1" applyFill="1"/>
    <xf numFmtId="0" fontId="55" fillId="6" borderId="0" xfId="0" applyFont="1" applyFill="1"/>
    <xf numFmtId="0" fontId="50" fillId="0" borderId="0" xfId="0" applyFont="1"/>
    <xf numFmtId="0" fontId="56" fillId="6" borderId="0" xfId="0" applyFont="1" applyFill="1" applyAlignment="1"/>
    <xf numFmtId="0" fontId="57" fillId="6" borderId="0" xfId="0" applyFont="1" applyFill="1" applyAlignment="1"/>
    <xf numFmtId="0" fontId="58" fillId="6" borderId="0" xfId="0" applyFont="1" applyFill="1" applyAlignment="1"/>
    <xf numFmtId="0" fontId="59" fillId="6" borderId="0" xfId="0" applyFont="1" applyFill="1" applyAlignment="1"/>
    <xf numFmtId="170" fontId="50" fillId="0" borderId="0" xfId="0" applyNumberFormat="1" applyFont="1"/>
    <xf numFmtId="170" fontId="50" fillId="0" borderId="0" xfId="0" applyNumberFormat="1" applyFont="1" applyAlignment="1"/>
    <xf numFmtId="0" fontId="47" fillId="0" borderId="0" xfId="0" applyFont="1" applyBorder="1"/>
    <xf numFmtId="0" fontId="49" fillId="0" borderId="0" xfId="0" applyFont="1" applyBorder="1" applyAlignment="1"/>
    <xf numFmtId="0" fontId="50" fillId="4" borderId="0" xfId="0" applyFont="1" applyFill="1" applyBorder="1" applyAlignment="1">
      <alignment wrapText="1"/>
    </xf>
    <xf numFmtId="0" fontId="0" fillId="0" borderId="0" xfId="0" applyFont="1" applyAlignment="1"/>
    <xf numFmtId="0" fontId="0" fillId="0" borderId="0" xfId="0" applyFont="1" applyBorder="1" applyAlignment="1"/>
    <xf numFmtId="0" fontId="61" fillId="4" borderId="27" xfId="0" applyFont="1" applyFill="1" applyBorder="1"/>
    <xf numFmtId="0" fontId="61" fillId="4" borderId="27" xfId="0" applyFont="1" applyFill="1" applyBorder="1" applyAlignment="1"/>
    <xf numFmtId="0" fontId="62" fillId="0" borderId="27" xfId="0" applyFont="1" applyBorder="1"/>
    <xf numFmtId="0" fontId="63" fillId="4" borderId="27" xfId="0" applyFont="1" applyFill="1" applyBorder="1" applyAlignment="1">
      <alignment horizontal="left"/>
    </xf>
    <xf numFmtId="0" fontId="63" fillId="4" borderId="27" xfId="0" applyFont="1" applyFill="1" applyBorder="1"/>
    <xf numFmtId="0" fontId="63" fillId="4" borderId="27" xfId="0" applyFont="1" applyFill="1" applyBorder="1" applyAlignment="1"/>
    <xf numFmtId="0" fontId="0" fillId="0" borderId="30" xfId="0" applyFont="1" applyBorder="1" applyAlignment="1"/>
    <xf numFmtId="0" fontId="63" fillId="4" borderId="31" xfId="0" applyFont="1" applyFill="1" applyBorder="1" applyAlignment="1"/>
    <xf numFmtId="0" fontId="63" fillId="4" borderId="31" xfId="0" applyFont="1" applyFill="1" applyBorder="1" applyAlignment="1">
      <alignment horizontal="center"/>
    </xf>
    <xf numFmtId="0" fontId="65" fillId="0" borderId="0" xfId="0" applyFont="1" applyBorder="1" applyAlignment="1">
      <alignment vertical="center"/>
    </xf>
    <xf numFmtId="0" fontId="65" fillId="0" borderId="0" xfId="0" applyFont="1" applyBorder="1" applyAlignment="1">
      <alignment horizontal="right" vertical="top" wrapText="1"/>
    </xf>
    <xf numFmtId="0" fontId="64" fillId="6" borderId="33" xfId="0" applyFont="1" applyFill="1" applyBorder="1" applyAlignment="1"/>
    <xf numFmtId="0" fontId="61" fillId="4" borderId="28" xfId="0" applyFont="1" applyFill="1" applyBorder="1" applyAlignment="1"/>
    <xf numFmtId="0" fontId="65" fillId="8" borderId="35" xfId="0" applyFont="1" applyFill="1" applyBorder="1" applyAlignment="1"/>
    <xf numFmtId="0" fontId="65" fillId="8" borderId="33" xfId="0" applyFont="1" applyFill="1" applyBorder="1" applyAlignment="1"/>
    <xf numFmtId="0" fontId="65" fillId="8" borderId="33" xfId="0" applyFont="1" applyFill="1" applyBorder="1" applyAlignment="1">
      <alignment horizontal="right"/>
    </xf>
    <xf numFmtId="0" fontId="65" fillId="8" borderId="34" xfId="0" applyFont="1" applyFill="1" applyBorder="1" applyAlignment="1"/>
    <xf numFmtId="0" fontId="0" fillId="0" borderId="0" xfId="0" applyFont="1" applyBorder="1" applyAlignment="1"/>
    <xf numFmtId="0" fontId="65" fillId="0" borderId="0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9" fontId="48" fillId="0" borderId="0" xfId="0" applyNumberFormat="1" applyFont="1" applyBorder="1" applyAlignment="1">
      <alignment horizontal="left" vertical="center" wrapText="1"/>
    </xf>
    <xf numFmtId="0" fontId="60" fillId="8" borderId="35" xfId="0" applyFont="1" applyFill="1" applyBorder="1" applyAlignment="1"/>
    <xf numFmtId="0" fontId="64" fillId="6" borderId="33" xfId="0" applyFont="1" applyFill="1" applyBorder="1" applyAlignment="1">
      <alignment horizontal="center"/>
    </xf>
    <xf numFmtId="0" fontId="64" fillId="6" borderId="34" xfId="0" applyFont="1" applyFill="1" applyBorder="1" applyAlignment="1">
      <alignment horizontal="center"/>
    </xf>
    <xf numFmtId="0" fontId="68" fillId="9" borderId="27" xfId="0" applyFont="1" applyFill="1" applyBorder="1"/>
    <xf numFmtId="0" fontId="68" fillId="9" borderId="27" xfId="0" applyFont="1" applyFill="1" applyBorder="1" applyAlignment="1"/>
    <xf numFmtId="0" fontId="61" fillId="10" borderId="27" xfId="0" applyFont="1" applyFill="1" applyBorder="1"/>
    <xf numFmtId="0" fontId="61" fillId="10" borderId="27" xfId="0" applyFont="1" applyFill="1" applyBorder="1" applyAlignment="1"/>
    <xf numFmtId="0" fontId="62" fillId="11" borderId="27" xfId="0" applyFont="1" applyFill="1" applyBorder="1"/>
    <xf numFmtId="0" fontId="0" fillId="0" borderId="0" xfId="0" applyFont="1" applyAlignment="1"/>
    <xf numFmtId="0" fontId="0" fillId="0" borderId="0" xfId="0" applyFont="1" applyAlignment="1"/>
    <xf numFmtId="3" fontId="61" fillId="4" borderId="27" xfId="0" applyNumberFormat="1" applyFont="1" applyFill="1" applyBorder="1"/>
    <xf numFmtId="3" fontId="61" fillId="4" borderId="27" xfId="0" applyNumberFormat="1" applyFont="1" applyFill="1" applyBorder="1" applyAlignment="1"/>
    <xf numFmtId="3" fontId="62" fillId="0" borderId="27" xfId="0" applyNumberFormat="1" applyFont="1" applyBorder="1"/>
    <xf numFmtId="3" fontId="63" fillId="4" borderId="31" xfId="0" applyNumberFormat="1" applyFont="1" applyFill="1" applyBorder="1" applyAlignment="1">
      <alignment horizontal="left"/>
    </xf>
    <xf numFmtId="0" fontId="65" fillId="8" borderId="37" xfId="0" applyFont="1" applyFill="1" applyBorder="1" applyAlignment="1"/>
    <xf numFmtId="0" fontId="65" fillId="8" borderId="38" xfId="0" applyFont="1" applyFill="1" applyBorder="1" applyAlignment="1"/>
    <xf numFmtId="0" fontId="69" fillId="0" borderId="0" xfId="0" applyFont="1" applyBorder="1" applyAlignment="1"/>
    <xf numFmtId="164" fontId="63" fillId="4" borderId="27" xfId="0" applyNumberFormat="1" applyFont="1" applyFill="1" applyBorder="1" applyAlignment="1"/>
    <xf numFmtId="164" fontId="65" fillId="0" borderId="0" xfId="0" applyNumberFormat="1" applyFont="1" applyBorder="1"/>
    <xf numFmtId="164" fontId="65" fillId="0" borderId="39" xfId="0" applyNumberFormat="1" applyFont="1" applyBorder="1"/>
    <xf numFmtId="171" fontId="65" fillId="0" borderId="0" xfId="0" applyNumberFormat="1" applyFont="1" applyBorder="1"/>
    <xf numFmtId="171" fontId="63" fillId="4" borderId="27" xfId="0" applyNumberFormat="1" applyFont="1" applyFill="1" applyBorder="1"/>
    <xf numFmtId="171" fontId="63" fillId="4" borderId="29" xfId="0" applyNumberFormat="1" applyFont="1" applyFill="1" applyBorder="1"/>
    <xf numFmtId="171" fontId="63" fillId="4" borderId="27" xfId="0" applyNumberFormat="1" applyFont="1" applyFill="1" applyBorder="1" applyAlignment="1"/>
    <xf numFmtId="171" fontId="63" fillId="4" borderId="29" xfId="0" applyNumberFormat="1" applyFont="1" applyFill="1" applyBorder="1" applyAlignment="1"/>
    <xf numFmtId="171" fontId="71" fillId="0" borderId="27" xfId="0" applyNumberFormat="1" applyFont="1" applyBorder="1"/>
    <xf numFmtId="171" fontId="71" fillId="0" borderId="29" xfId="0" applyNumberFormat="1" applyFont="1" applyBorder="1"/>
    <xf numFmtId="171" fontId="65" fillId="8" borderId="38" xfId="0" applyNumberFormat="1" applyFont="1" applyFill="1" applyBorder="1" applyAlignment="1">
      <alignment horizontal="right"/>
    </xf>
    <xf numFmtId="4" fontId="63" fillId="4" borderId="27" xfId="0" applyNumberFormat="1" applyFont="1" applyFill="1" applyBorder="1" applyAlignment="1">
      <alignment horizontal="left"/>
    </xf>
    <xf numFmtId="4" fontId="63" fillId="4" borderId="31" xfId="0" applyNumberFormat="1" applyFont="1" applyFill="1" applyBorder="1" applyAlignment="1">
      <alignment horizontal="left"/>
    </xf>
    <xf numFmtId="3" fontId="63" fillId="4" borderId="27" xfId="0" applyNumberFormat="1" applyFont="1" applyFill="1" applyBorder="1" applyAlignment="1">
      <alignment horizontal="left"/>
    </xf>
    <xf numFmtId="171" fontId="63" fillId="4" borderId="31" xfId="0" applyNumberFormat="1" applyFont="1" applyFill="1" applyBorder="1" applyAlignment="1">
      <alignment horizontal="right"/>
    </xf>
    <xf numFmtId="4" fontId="61" fillId="4" borderId="27" xfId="0" applyNumberFormat="1" applyFont="1" applyFill="1" applyBorder="1" applyAlignment="1">
      <alignment horizontal="right"/>
    </xf>
    <xf numFmtId="4" fontId="63" fillId="4" borderId="27" xfId="0" applyNumberFormat="1" applyFont="1" applyFill="1" applyBorder="1" applyAlignment="1">
      <alignment horizontal="right"/>
    </xf>
    <xf numFmtId="4" fontId="61" fillId="4" borderId="29" xfId="0" applyNumberFormat="1" applyFont="1" applyFill="1" applyBorder="1"/>
    <xf numFmtId="4" fontId="61" fillId="4" borderId="29" xfId="0" applyNumberFormat="1" applyFont="1" applyFill="1" applyBorder="1" applyAlignment="1"/>
    <xf numFmtId="4" fontId="62" fillId="0" borderId="29" xfId="0" applyNumberFormat="1" applyFont="1" applyBorder="1"/>
    <xf numFmtId="4" fontId="61" fillId="4" borderId="29" xfId="0" applyNumberFormat="1" applyFont="1" applyFill="1" applyBorder="1" applyAlignment="1">
      <alignment horizontal="left"/>
    </xf>
    <xf numFmtId="4" fontId="61" fillId="4" borderId="32" xfId="0" applyNumberFormat="1" applyFont="1" applyFill="1" applyBorder="1" applyAlignment="1">
      <alignment horizontal="left"/>
    </xf>
    <xf numFmtId="0" fontId="70" fillId="0" borderId="0" xfId="0" applyFont="1" applyBorder="1" applyAlignment="1"/>
    <xf numFmtId="0" fontId="3" fillId="2" borderId="0" xfId="0" applyFont="1" applyFill="1" applyAlignment="1">
      <alignment vertical="center" wrapText="1"/>
    </xf>
    <xf numFmtId="0" fontId="0" fillId="0" borderId="0" xfId="0" applyFont="1" applyAlignment="1"/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1" fillId="4" borderId="0" xfId="0" applyFont="1" applyFill="1" applyAlignment="1">
      <alignment horizontal="left" vertical="top"/>
    </xf>
    <xf numFmtId="165" fontId="1" fillId="0" borderId="4" xfId="0" applyNumberFormat="1" applyFont="1" applyBorder="1" applyAlignment="1"/>
    <xf numFmtId="0" fontId="16" fillId="0" borderId="4" xfId="0" applyFont="1" applyBorder="1"/>
    <xf numFmtId="0" fontId="1" fillId="0" borderId="0" xfId="0" applyFont="1" applyAlignment="1"/>
    <xf numFmtId="167" fontId="17" fillId="5" borderId="0" xfId="0" applyNumberFormat="1" applyFont="1" applyFill="1" applyAlignment="1">
      <alignment horizontal="center"/>
    </xf>
    <xf numFmtId="0" fontId="19" fillId="5" borderId="7" xfId="0" applyFont="1" applyFill="1" applyBorder="1" applyAlignment="1">
      <alignment horizontal="center" vertical="top"/>
    </xf>
    <xf numFmtId="0" fontId="16" fillId="0" borderId="7" xfId="0" applyFont="1" applyBorder="1"/>
    <xf numFmtId="165" fontId="17" fillId="5" borderId="0" xfId="0" applyNumberFormat="1" applyFont="1" applyFill="1" applyAlignment="1">
      <alignment horizontal="center"/>
    </xf>
    <xf numFmtId="9" fontId="19" fillId="5" borderId="0" xfId="0" applyNumberFormat="1" applyFont="1" applyFill="1" applyAlignment="1">
      <alignment horizontal="center" vertical="top"/>
    </xf>
    <xf numFmtId="0" fontId="8" fillId="5" borderId="0" xfId="0" applyFont="1" applyFill="1"/>
    <xf numFmtId="0" fontId="21" fillId="0" borderId="0" xfId="0" applyFont="1" applyAlignment="1">
      <alignment horizontal="left" vertical="center"/>
    </xf>
    <xf numFmtId="0" fontId="25" fillId="4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" fillId="4" borderId="0" xfId="0" applyFont="1" applyFill="1" applyAlignment="1"/>
    <xf numFmtId="0" fontId="31" fillId="0" borderId="0" xfId="0" applyFont="1" applyAlignment="1">
      <alignment horizontal="left" vertical="top"/>
    </xf>
    <xf numFmtId="165" fontId="39" fillId="0" borderId="14" xfId="0" applyNumberFormat="1" applyFont="1" applyBorder="1" applyAlignment="1">
      <alignment vertical="center"/>
    </xf>
    <xf numFmtId="0" fontId="16" fillId="0" borderId="15" xfId="0" applyFont="1" applyBorder="1"/>
    <xf numFmtId="165" fontId="39" fillId="0" borderId="17" xfId="0" applyNumberFormat="1" applyFont="1" applyBorder="1" applyAlignment="1">
      <alignment vertical="center"/>
    </xf>
    <xf numFmtId="0" fontId="16" fillId="0" borderId="18" xfId="0" applyFont="1" applyBorder="1"/>
    <xf numFmtId="165" fontId="39" fillId="0" borderId="20" xfId="0" applyNumberFormat="1" applyFont="1" applyBorder="1" applyAlignment="1">
      <alignment vertical="center"/>
    </xf>
    <xf numFmtId="0" fontId="16" fillId="0" borderId="21" xfId="0" applyFont="1" applyBorder="1"/>
    <xf numFmtId="0" fontId="42" fillId="0" borderId="20" xfId="0" applyFont="1" applyBorder="1" applyAlignment="1"/>
    <xf numFmtId="0" fontId="66" fillId="4" borderId="28" xfId="0" applyFont="1" applyFill="1" applyBorder="1" applyAlignment="1">
      <alignment horizontal="center" vertical="center" textRotation="90"/>
    </xf>
    <xf numFmtId="0" fontId="63" fillId="4" borderId="28" xfId="0" applyFont="1" applyFill="1" applyBorder="1" applyAlignment="1">
      <alignment horizontal="center" vertical="center" textRotation="90"/>
    </xf>
    <xf numFmtId="0" fontId="66" fillId="0" borderId="36" xfId="0" applyFont="1" applyBorder="1" applyAlignment="1"/>
    <xf numFmtId="0" fontId="67" fillId="4" borderId="28" xfId="0" applyFont="1" applyFill="1" applyBorder="1" applyAlignment="1">
      <alignment horizontal="center" vertical="center" textRotation="90"/>
    </xf>
    <xf numFmtId="0" fontId="67" fillId="0" borderId="36" xfId="0" applyFont="1" applyBorder="1" applyAlignment="1"/>
    <xf numFmtId="0" fontId="65" fillId="0" borderId="0" xfId="0" applyFont="1" applyBorder="1" applyAlignment="1">
      <alignment horizontal="left" vertical="center"/>
    </xf>
    <xf numFmtId="0" fontId="50" fillId="0" borderId="0" xfId="0" applyFont="1" applyAlignment="1">
      <alignment horizontal="right" wrapText="1"/>
    </xf>
    <xf numFmtId="0" fontId="50" fillId="0" borderId="0" xfId="0" applyFont="1" applyAlignment="1">
      <alignment vertical="top" wrapText="1"/>
    </xf>
    <xf numFmtId="0" fontId="50" fillId="0" borderId="0" xfId="0" applyFont="1" applyAlignment="1">
      <alignment horizontal="right" vertical="top" wrapText="1"/>
    </xf>
    <xf numFmtId="0" fontId="0" fillId="0" borderId="0" xfId="0" applyFont="1" applyAlignment="1">
      <alignment horizontal="center"/>
    </xf>
    <xf numFmtId="0" fontId="72" fillId="0" borderId="40" xfId="0" applyFont="1" applyBorder="1" applyAlignment="1">
      <alignment horizontal="center"/>
    </xf>
    <xf numFmtId="0" fontId="72" fillId="0" borderId="41" xfId="0" applyFont="1" applyBorder="1" applyAlignment="1">
      <alignment horizontal="center"/>
    </xf>
    <xf numFmtId="0" fontId="72" fillId="0" borderId="42" xfId="0" applyFont="1" applyBorder="1" applyAlignment="1">
      <alignment horizontal="center"/>
    </xf>
    <xf numFmtId="0" fontId="73" fillId="0" borderId="0" xfId="0" applyFont="1" applyAlignment="1">
      <alignment horizontal="center"/>
    </xf>
    <xf numFmtId="0" fontId="73" fillId="0" borderId="0" xfId="0" applyFont="1" applyAlignment="1"/>
  </cellXfs>
  <cellStyles count="1">
    <cellStyle name="Normal" xfId="0" builtinId="0"/>
  </cellStyles>
  <dxfs count="5">
    <dxf>
      <font>
        <color rgb="FF687887"/>
      </font>
      <fill>
        <patternFill patternType="none"/>
      </fill>
    </dxf>
    <dxf>
      <font>
        <color rgb="FFC53929"/>
      </font>
      <fill>
        <patternFill patternType="none"/>
      </fill>
    </dxf>
    <dxf>
      <fill>
        <patternFill patternType="solid">
          <fgColor rgb="FFFCECE6"/>
          <bgColor rgb="FFFCECE6"/>
        </patternFill>
      </fill>
    </dxf>
    <dxf>
      <fill>
        <patternFill patternType="solid">
          <fgColor rgb="FFFCECE6"/>
          <bgColor rgb="FFFCECE6"/>
        </patternFill>
      </fill>
    </dxf>
    <dxf>
      <fill>
        <patternFill patternType="solid">
          <fgColor rgb="FFFCECE6"/>
          <bgColor rgb="FFFCEC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4"/>
  <sheetViews>
    <sheetView showGridLines="0" workbookViewId="0"/>
  </sheetViews>
  <sheetFormatPr defaultColWidth="12.5703125" defaultRowHeight="15.75" customHeight="1" x14ac:dyDescent="0.2"/>
  <cols>
    <col min="1" max="1" width="6.140625" customWidth="1"/>
    <col min="2" max="12" width="8.85546875" customWidth="1"/>
    <col min="13" max="13" width="6.140625" customWidth="1"/>
  </cols>
  <sheetData>
    <row r="1" spans="1:13" ht="12" customHeight="1" x14ac:dyDescent="0.35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</row>
    <row r="2" spans="1:13" ht="21" customHeight="1" x14ac:dyDescent="0.2">
      <c r="A2" s="3"/>
      <c r="B2" s="207" t="s">
        <v>0</v>
      </c>
      <c r="C2" s="208"/>
      <c r="D2" s="208"/>
      <c r="E2" s="208"/>
      <c r="F2" s="208"/>
      <c r="G2" s="208"/>
      <c r="H2" s="208"/>
      <c r="I2" s="209" t="s">
        <v>1</v>
      </c>
      <c r="J2" s="208"/>
      <c r="K2" s="208"/>
      <c r="L2" s="208"/>
      <c r="M2" s="3"/>
    </row>
    <row r="3" spans="1:13" ht="16.5" customHeight="1" x14ac:dyDescent="0.2">
      <c r="A3" s="4"/>
      <c r="B3" s="210" t="s">
        <v>2</v>
      </c>
      <c r="C3" s="208"/>
      <c r="D3" s="208"/>
      <c r="E3" s="208"/>
      <c r="F3" s="208"/>
      <c r="G3" s="208"/>
      <c r="H3" s="5"/>
      <c r="I3" s="211" t="s">
        <v>3</v>
      </c>
      <c r="J3" s="208"/>
      <c r="K3" s="208"/>
      <c r="L3" s="208"/>
      <c r="M3" s="6"/>
    </row>
    <row r="4" spans="1:13" ht="10.5" customHeight="1" x14ac:dyDescent="0.2">
      <c r="A4" s="4"/>
      <c r="B4" s="208"/>
      <c r="C4" s="208"/>
      <c r="D4" s="208"/>
      <c r="E4" s="208"/>
      <c r="F4" s="208"/>
      <c r="G4" s="208"/>
      <c r="H4" s="5"/>
      <c r="I4" s="212" t="s">
        <v>4</v>
      </c>
      <c r="J4" s="208"/>
      <c r="K4" s="208"/>
      <c r="L4" s="208"/>
      <c r="M4" s="208"/>
    </row>
    <row r="5" spans="1:13" ht="14.25" x14ac:dyDescent="0.2">
      <c r="A5" s="4"/>
      <c r="B5" s="210" t="s">
        <v>5</v>
      </c>
      <c r="C5" s="208"/>
      <c r="D5" s="208"/>
      <c r="E5" s="208"/>
      <c r="F5" s="208"/>
      <c r="G5" s="208"/>
      <c r="H5" s="5"/>
      <c r="I5" s="208"/>
      <c r="J5" s="208"/>
      <c r="K5" s="208"/>
      <c r="L5" s="208"/>
      <c r="M5" s="208"/>
    </row>
    <row r="6" spans="1:13" ht="23.25" customHeight="1" x14ac:dyDescent="0.35">
      <c r="A6" s="7"/>
      <c r="B6" s="208"/>
      <c r="C6" s="208"/>
      <c r="D6" s="208"/>
      <c r="E6" s="208"/>
      <c r="F6" s="208"/>
      <c r="G6" s="208"/>
      <c r="H6" s="8"/>
      <c r="I6" s="9"/>
      <c r="J6" s="9"/>
      <c r="K6" s="9"/>
      <c r="L6" s="9"/>
      <c r="M6" s="9"/>
    </row>
    <row r="7" spans="1:13" ht="30" customHeight="1" x14ac:dyDescent="0.35">
      <c r="A7" s="10"/>
      <c r="B7" s="11"/>
      <c r="C7" s="11"/>
      <c r="D7" s="11"/>
      <c r="E7" s="12"/>
      <c r="F7" s="13"/>
      <c r="G7" s="14"/>
      <c r="H7" s="13"/>
      <c r="I7" s="13"/>
      <c r="J7" s="13"/>
      <c r="K7" s="13"/>
      <c r="L7" s="13"/>
      <c r="M7" s="13"/>
    </row>
    <row r="8" spans="1:13" ht="18" customHeight="1" x14ac:dyDescent="0.35">
      <c r="A8" s="15"/>
      <c r="B8" s="214" t="s">
        <v>6</v>
      </c>
      <c r="C8" s="208"/>
      <c r="D8" s="208"/>
      <c r="E8" s="208"/>
      <c r="F8" s="13"/>
      <c r="G8" s="16"/>
      <c r="H8" s="13"/>
      <c r="I8" s="17"/>
      <c r="J8" s="213" t="s">
        <v>7</v>
      </c>
      <c r="K8" s="208"/>
      <c r="L8" s="18">
        <v>1000</v>
      </c>
      <c r="M8" s="13"/>
    </row>
    <row r="9" spans="1:13" ht="18" customHeight="1" x14ac:dyDescent="0.2">
      <c r="A9" s="15"/>
      <c r="B9" s="208"/>
      <c r="C9" s="208"/>
      <c r="D9" s="208"/>
      <c r="E9" s="208"/>
      <c r="F9" s="13"/>
      <c r="G9" s="16"/>
      <c r="H9" s="13"/>
      <c r="I9" s="19"/>
      <c r="J9" s="13"/>
      <c r="K9" s="13"/>
      <c r="L9" s="16"/>
      <c r="M9" s="13"/>
    </row>
    <row r="10" spans="1:13" ht="18" customHeight="1" x14ac:dyDescent="0.2">
      <c r="A10" s="13"/>
      <c r="B10" s="20"/>
      <c r="C10" s="20"/>
      <c r="D10" s="20"/>
      <c r="E10" s="20"/>
      <c r="F10" s="13"/>
      <c r="G10" s="16"/>
      <c r="H10" s="13"/>
      <c r="I10" s="19"/>
      <c r="J10" s="13"/>
      <c r="K10" s="13"/>
      <c r="L10" s="16"/>
      <c r="M10" s="13"/>
    </row>
    <row r="11" spans="1:13" ht="12" customHeight="1" x14ac:dyDescent="0.35">
      <c r="A11" s="10"/>
      <c r="B11" s="21"/>
      <c r="C11" s="21"/>
      <c r="D11" s="22"/>
      <c r="E11" s="10"/>
      <c r="F11" s="10"/>
      <c r="G11" s="17"/>
      <c r="H11" s="23"/>
      <c r="I11" s="24"/>
      <c r="J11" s="24"/>
      <c r="K11" s="24"/>
      <c r="L11" s="25"/>
      <c r="M11" s="10"/>
    </row>
    <row r="12" spans="1:13" ht="18" customHeight="1" x14ac:dyDescent="0.35">
      <c r="A12" s="17"/>
      <c r="B12" s="10"/>
      <c r="C12" s="17"/>
      <c r="D12" s="215" t="str">
        <f ca="1">IFERROR(__xludf.DUMMYFUNCTION("SPARKLINE(D17,{""charttype"",""column"";""ymin"", 0; ""ymax"",MAX(D17:E17);""firstcolor"",""#334960""})"),"")</f>
        <v/>
      </c>
      <c r="E12" s="217" t="str">
        <f ca="1">IFERROR(__xludf.DUMMYFUNCTION("SPARKLINE(E17,{""charttype"",""column"";""ymin"", 0; ""ymax"",max(D17:E17);""firstcolor"",""#f46524""})"),"")</f>
        <v/>
      </c>
      <c r="F12" s="10"/>
      <c r="G12" s="10"/>
      <c r="H12" s="26"/>
      <c r="I12" s="27"/>
      <c r="J12" s="27"/>
      <c r="K12" s="27"/>
      <c r="L12" s="28"/>
      <c r="M12" s="17"/>
    </row>
    <row r="13" spans="1:13" ht="18" customHeight="1" x14ac:dyDescent="0.75">
      <c r="A13" s="17"/>
      <c r="B13" s="10"/>
      <c r="C13" s="29"/>
      <c r="D13" s="216"/>
      <c r="E13" s="208"/>
      <c r="F13" s="10"/>
      <c r="G13" s="10"/>
      <c r="H13" s="26"/>
      <c r="I13" s="218">
        <f>IFERROR(E17/D17-1, "")</f>
        <v>0.5</v>
      </c>
      <c r="J13" s="208"/>
      <c r="K13" s="208"/>
      <c r="L13" s="28"/>
      <c r="M13" s="30"/>
    </row>
    <row r="14" spans="1:13" ht="24" customHeight="1" x14ac:dyDescent="0.75">
      <c r="A14" s="10"/>
      <c r="B14" s="10"/>
      <c r="C14" s="29"/>
      <c r="D14" s="216"/>
      <c r="E14" s="208"/>
      <c r="F14" s="10"/>
      <c r="G14" s="10"/>
      <c r="H14" s="26"/>
      <c r="I14" s="219" t="str">
        <f>IF(I13 &lt; 0, "Decrease in total savings", "Increase in total savings")</f>
        <v>Increase in total savings</v>
      </c>
      <c r="J14" s="220"/>
      <c r="K14" s="220"/>
      <c r="L14" s="28"/>
      <c r="M14" s="31"/>
    </row>
    <row r="15" spans="1:13" ht="39.75" customHeight="1" x14ac:dyDescent="0.75">
      <c r="A15" s="10"/>
      <c r="B15" s="10"/>
      <c r="C15" s="29"/>
      <c r="D15" s="216"/>
      <c r="E15" s="208"/>
      <c r="F15" s="10"/>
      <c r="G15" s="29"/>
      <c r="H15" s="26"/>
      <c r="I15" s="221">
        <f>IFERROR(E17-D17, 0)</f>
        <v>500</v>
      </c>
      <c r="J15" s="208"/>
      <c r="K15" s="208"/>
      <c r="L15" s="32"/>
      <c r="M15" s="31"/>
    </row>
    <row r="16" spans="1:13" ht="18" customHeight="1" x14ac:dyDescent="0.45">
      <c r="A16" s="10"/>
      <c r="B16" s="21"/>
      <c r="C16" s="33"/>
      <c r="D16" s="34" t="s">
        <v>8</v>
      </c>
      <c r="E16" s="35" t="s">
        <v>9</v>
      </c>
      <c r="F16" s="33"/>
      <c r="G16" s="36"/>
      <c r="H16" s="26"/>
      <c r="I16" s="222" t="str">
        <f>IF(J15&lt;0, "Spent this month", "Saved this month")</f>
        <v>Saved this month</v>
      </c>
      <c r="J16" s="208"/>
      <c r="K16" s="208"/>
      <c r="L16" s="28"/>
      <c r="M16" s="37"/>
    </row>
    <row r="17" spans="1:13" ht="18" customHeight="1" x14ac:dyDescent="0.35">
      <c r="A17" s="17"/>
      <c r="B17" s="10"/>
      <c r="C17" s="17"/>
      <c r="D17" s="38">
        <f>IF(ISBLANK(L8),0,L8)</f>
        <v>1000</v>
      </c>
      <c r="E17" s="39">
        <f>D17+(I22-C22)</f>
        <v>1500</v>
      </c>
      <c r="F17" s="17"/>
      <c r="G17" s="29"/>
      <c r="H17" s="26"/>
      <c r="I17" s="223"/>
      <c r="J17" s="208"/>
      <c r="K17" s="208"/>
      <c r="L17" s="28"/>
      <c r="M17" s="17"/>
    </row>
    <row r="18" spans="1:13" ht="12" customHeight="1" x14ac:dyDescent="0.35">
      <c r="A18" s="17"/>
      <c r="B18" s="40"/>
      <c r="C18" s="40"/>
      <c r="D18" s="40"/>
      <c r="E18" s="40"/>
      <c r="F18" s="40"/>
      <c r="G18" s="17"/>
      <c r="H18" s="41"/>
      <c r="I18" s="42"/>
      <c r="J18" s="43"/>
      <c r="K18" s="42"/>
      <c r="L18" s="44"/>
      <c r="M18" s="17"/>
    </row>
    <row r="19" spans="1:13" ht="24" customHeight="1" x14ac:dyDescent="0.35">
      <c r="A19" s="17"/>
      <c r="B19" s="40"/>
      <c r="C19" s="40"/>
      <c r="D19" s="40"/>
      <c r="E19" s="40"/>
      <c r="F19" s="40"/>
      <c r="G19" s="17"/>
      <c r="H19" s="17"/>
      <c r="I19" s="17"/>
      <c r="J19" s="45"/>
      <c r="K19" s="17"/>
      <c r="L19" s="17"/>
      <c r="M19" s="17"/>
    </row>
    <row r="20" spans="1:13" ht="24" customHeight="1" x14ac:dyDescent="0.2">
      <c r="A20" s="46"/>
      <c r="B20" s="224" t="s">
        <v>10</v>
      </c>
      <c r="C20" s="208"/>
      <c r="D20" s="208"/>
      <c r="E20" s="208"/>
      <c r="F20" s="208"/>
      <c r="G20" s="46"/>
      <c r="H20" s="47" t="s">
        <v>11</v>
      </c>
      <c r="I20" s="47"/>
      <c r="J20" s="48"/>
      <c r="K20" s="46"/>
      <c r="L20" s="46"/>
      <c r="M20" s="46"/>
    </row>
    <row r="21" spans="1:13" ht="19.5" customHeight="1" x14ac:dyDescent="0.2">
      <c r="A21" s="49"/>
      <c r="B21" s="50" t="s">
        <v>12</v>
      </c>
      <c r="C21" s="51">
        <f>D26</f>
        <v>950</v>
      </c>
      <c r="D21" s="225" t="str">
        <f ca="1">IFERROR(__xludf.DUMMYFUNCTION("SPARKLINE(C21,{""charttype"",""bar"";""max"",max(C21:C22);""color1"",""#AEB7C0""})"),"")</f>
        <v/>
      </c>
      <c r="E21" s="208"/>
      <c r="F21" s="208"/>
      <c r="G21" s="49"/>
      <c r="H21" s="50" t="s">
        <v>12</v>
      </c>
      <c r="I21" s="51">
        <f>J26</f>
        <v>1450</v>
      </c>
      <c r="J21" s="225" t="str">
        <f ca="1">IFERROR(__xludf.DUMMYFUNCTION("SPARKLINE(I21,{""charttype"",""bar"";""max"",max(I21:I22);""color1"",""#AEB7C0""})"),"")</f>
        <v/>
      </c>
      <c r="K21" s="208"/>
      <c r="L21" s="208"/>
      <c r="M21" s="49"/>
    </row>
    <row r="22" spans="1:13" ht="19.5" customHeight="1" x14ac:dyDescent="0.2">
      <c r="A22" s="52"/>
      <c r="B22" s="53" t="s">
        <v>13</v>
      </c>
      <c r="C22" s="54">
        <f>E26</f>
        <v>1000</v>
      </c>
      <c r="D22" s="226" t="str">
        <f ca="1">IFERROR(__xludf.DUMMYFUNCTION("SPARKLINE(C22,{""charttype"",""bar"";""max"",max(C21:C22);""color1"",""#334960""})"),"")</f>
        <v/>
      </c>
      <c r="E22" s="208"/>
      <c r="F22" s="208"/>
      <c r="G22" s="40"/>
      <c r="H22" s="53" t="s">
        <v>13</v>
      </c>
      <c r="I22" s="54">
        <f>K26</f>
        <v>1500</v>
      </c>
      <c r="J22" s="226" t="str">
        <f ca="1">IFERROR(__xludf.DUMMYFUNCTION("SPARKLINE(I22,{""charttype"",""bar"";""max"",max(I21:I22);""color1"",""#334960""})"),"")</f>
        <v/>
      </c>
      <c r="K22" s="208"/>
      <c r="L22" s="208"/>
      <c r="M22" s="52"/>
    </row>
    <row r="23" spans="1:13" ht="30" customHeight="1" x14ac:dyDescent="0.35">
      <c r="A23" s="10"/>
      <c r="B23" s="55"/>
      <c r="C23" s="56"/>
      <c r="D23" s="227"/>
      <c r="E23" s="208"/>
      <c r="F23" s="208"/>
      <c r="G23" s="10"/>
      <c r="H23" s="55"/>
      <c r="I23" s="56"/>
      <c r="J23" s="227"/>
      <c r="K23" s="208"/>
      <c r="L23" s="208"/>
      <c r="M23" s="52"/>
    </row>
    <row r="24" spans="1:13" ht="29.25" customHeight="1" x14ac:dyDescent="0.2">
      <c r="A24" s="57"/>
      <c r="B24" s="228" t="s">
        <v>10</v>
      </c>
      <c r="C24" s="208"/>
      <c r="D24" s="58"/>
      <c r="E24" s="58"/>
      <c r="F24" s="58"/>
      <c r="G24" s="59"/>
      <c r="H24" s="60" t="s">
        <v>11</v>
      </c>
      <c r="I24" s="61"/>
      <c r="J24" s="58"/>
      <c r="K24" s="58"/>
      <c r="L24" s="58"/>
      <c r="M24" s="57"/>
    </row>
    <row r="25" spans="1:13" ht="19.5" customHeight="1" x14ac:dyDescent="0.55000000000000004">
      <c r="A25" s="62"/>
      <c r="B25" s="63"/>
      <c r="C25" s="64"/>
      <c r="D25" s="63" t="s">
        <v>12</v>
      </c>
      <c r="E25" s="65" t="s">
        <v>13</v>
      </c>
      <c r="F25" s="65" t="s">
        <v>14</v>
      </c>
      <c r="G25" s="66"/>
      <c r="H25" s="67"/>
      <c r="I25" s="68"/>
      <c r="J25" s="63" t="s">
        <v>12</v>
      </c>
      <c r="K25" s="65" t="s">
        <v>13</v>
      </c>
      <c r="L25" s="65" t="s">
        <v>14</v>
      </c>
      <c r="M25" s="62"/>
    </row>
    <row r="26" spans="1:13" ht="17.25" customHeight="1" x14ac:dyDescent="0.2">
      <c r="A26" s="69"/>
      <c r="B26" s="70" t="s">
        <v>15</v>
      </c>
      <c r="C26" s="71"/>
      <c r="D26" s="72">
        <f t="shared" ref="D26:F26" si="0">SUM(D27:D44)</f>
        <v>950</v>
      </c>
      <c r="E26" s="72">
        <f t="shared" si="0"/>
        <v>1000</v>
      </c>
      <c r="F26" s="73">
        <f t="shared" si="0"/>
        <v>-50</v>
      </c>
      <c r="G26" s="74"/>
      <c r="H26" s="75" t="s">
        <v>15</v>
      </c>
      <c r="I26" s="76"/>
      <c r="J26" s="72">
        <f t="shared" ref="J26:L26" si="1">SUM(J27:J44)</f>
        <v>1450</v>
      </c>
      <c r="K26" s="72">
        <f t="shared" si="1"/>
        <v>1500</v>
      </c>
      <c r="L26" s="73">
        <f t="shared" si="1"/>
        <v>50</v>
      </c>
      <c r="M26" s="69"/>
    </row>
    <row r="27" spans="1:13" ht="18" hidden="1" customHeight="1" x14ac:dyDescent="0.2">
      <c r="A27" s="77"/>
      <c r="B27" s="229"/>
      <c r="C27" s="230"/>
      <c r="D27" s="78"/>
      <c r="E27" s="79" t="str">
        <f>IF(ISBLANK($B27), "", SUMIF(Transactions!$E:$E,$B27,Transactions!$C:$C))</f>
        <v/>
      </c>
      <c r="F27" s="80" t="str">
        <f t="shared" ref="F27:F41" si="2">IF(ISBLANK($B27), "", D27-E27)</f>
        <v/>
      </c>
      <c r="G27" s="81"/>
      <c r="H27" s="231"/>
      <c r="I27" s="232"/>
      <c r="J27" s="82"/>
      <c r="K27" s="79" t="str">
        <f>IF(ISBLANK($H27), "", SUMIF(Transactions!$J:$J,$H27,Transactions!$H:$H))</f>
        <v/>
      </c>
      <c r="L27" s="80" t="str">
        <f t="shared" ref="L27:L41" si="3">IF(ISBLANK($H27), "", K27-J27)</f>
        <v/>
      </c>
      <c r="M27" s="77"/>
    </row>
    <row r="28" spans="1:13" ht="18" customHeight="1" x14ac:dyDescent="0.2">
      <c r="A28" s="77"/>
      <c r="B28" s="233" t="s">
        <v>16</v>
      </c>
      <c r="C28" s="234"/>
      <c r="D28" s="83">
        <v>0</v>
      </c>
      <c r="E28" s="79">
        <f>IF(ISBLANK($B28), "", SUMIF(Transactions!$E:$E,$B28,Transactions!$C:$C))</f>
        <v>0</v>
      </c>
      <c r="F28" s="84">
        <f t="shared" si="2"/>
        <v>0</v>
      </c>
      <c r="G28" s="81"/>
      <c r="H28" s="233" t="s">
        <v>17</v>
      </c>
      <c r="I28" s="234"/>
      <c r="J28" s="83">
        <v>0</v>
      </c>
      <c r="K28" s="79">
        <f>IF(ISBLANK($H28), "", SUMIF(Transactions!$J:$J,$H28,Transactions!$H:$H))</f>
        <v>0</v>
      </c>
      <c r="L28" s="84">
        <f t="shared" si="3"/>
        <v>0</v>
      </c>
      <c r="M28" s="77"/>
    </row>
    <row r="29" spans="1:13" ht="18" customHeight="1" x14ac:dyDescent="0.2">
      <c r="A29" s="77"/>
      <c r="B29" s="233" t="s">
        <v>18</v>
      </c>
      <c r="C29" s="234"/>
      <c r="D29" s="83">
        <v>0</v>
      </c>
      <c r="E29" s="79">
        <f>IF(ISBLANK($B29), "", SUMIF(Transactions!$E:$E,$B29,Transactions!$C:$C))</f>
        <v>0</v>
      </c>
      <c r="F29" s="84">
        <f t="shared" si="2"/>
        <v>0</v>
      </c>
      <c r="G29" s="81"/>
      <c r="H29" s="233" t="s">
        <v>19</v>
      </c>
      <c r="I29" s="234"/>
      <c r="J29" s="83">
        <v>1450</v>
      </c>
      <c r="K29" s="79">
        <f>IF(ISBLANK($H29), "", SUMIF(Transactions!$J:$J,$H29,Transactions!$H:$H))</f>
        <v>1500</v>
      </c>
      <c r="L29" s="84">
        <f t="shared" si="3"/>
        <v>50</v>
      </c>
      <c r="M29" s="77"/>
    </row>
    <row r="30" spans="1:13" ht="18" customHeight="1" x14ac:dyDescent="0.2">
      <c r="A30" s="52"/>
      <c r="B30" s="233" t="s">
        <v>20</v>
      </c>
      <c r="C30" s="234"/>
      <c r="D30" s="83">
        <v>0</v>
      </c>
      <c r="E30" s="79">
        <f>IF(ISBLANK($B30), "", SUMIF(Transactions!$E:$E,$B30,Transactions!$C:$C))</f>
        <v>0</v>
      </c>
      <c r="F30" s="84">
        <f t="shared" si="2"/>
        <v>0</v>
      </c>
      <c r="G30" s="85"/>
      <c r="H30" s="233" t="s">
        <v>21</v>
      </c>
      <c r="I30" s="234"/>
      <c r="J30" s="83">
        <v>0</v>
      </c>
      <c r="K30" s="79">
        <f>IF(ISBLANK($H30), "", SUMIF(Transactions!$J:$J,$H30,Transactions!$H:$H))</f>
        <v>0</v>
      </c>
      <c r="L30" s="84">
        <f t="shared" si="3"/>
        <v>0</v>
      </c>
      <c r="M30" s="52"/>
    </row>
    <row r="31" spans="1:13" ht="18" customHeight="1" x14ac:dyDescent="0.2">
      <c r="A31" s="52"/>
      <c r="B31" s="233" t="s">
        <v>22</v>
      </c>
      <c r="C31" s="234"/>
      <c r="D31" s="83">
        <v>950</v>
      </c>
      <c r="E31" s="79">
        <f>IF(ISBLANK($B31), "", SUMIF(Transactions!$E:$E,$B31,Transactions!$C:$C))</f>
        <v>1000</v>
      </c>
      <c r="F31" s="84">
        <f t="shared" si="2"/>
        <v>-50</v>
      </c>
      <c r="G31" s="85"/>
      <c r="H31" s="233" t="s">
        <v>23</v>
      </c>
      <c r="I31" s="234"/>
      <c r="J31" s="83">
        <v>0</v>
      </c>
      <c r="K31" s="79">
        <f>IF(ISBLANK($H31), "", SUMIF(Transactions!$J:$J,$H31,Transactions!$H:$H))</f>
        <v>0</v>
      </c>
      <c r="L31" s="84">
        <f t="shared" si="3"/>
        <v>0</v>
      </c>
      <c r="M31" s="52"/>
    </row>
    <row r="32" spans="1:13" ht="18" customHeight="1" x14ac:dyDescent="0.2">
      <c r="A32" s="52"/>
      <c r="B32" s="233" t="s">
        <v>24</v>
      </c>
      <c r="C32" s="234"/>
      <c r="D32" s="83">
        <v>0</v>
      </c>
      <c r="E32" s="79">
        <f>IF(ISBLANK($B32), "", SUMIF(Transactions!$E:$E,$B32,Transactions!$C:$C))</f>
        <v>0</v>
      </c>
      <c r="F32" s="84">
        <f t="shared" si="2"/>
        <v>0</v>
      </c>
      <c r="G32" s="85"/>
      <c r="H32" s="233" t="s">
        <v>25</v>
      </c>
      <c r="I32" s="234"/>
      <c r="J32" s="83">
        <v>0</v>
      </c>
      <c r="K32" s="79">
        <f>IF(ISBLANK($H32), "", SUMIF(Transactions!$J:$J,$H32,Transactions!$H:$H))</f>
        <v>0</v>
      </c>
      <c r="L32" s="84">
        <f t="shared" si="3"/>
        <v>0</v>
      </c>
      <c r="M32" s="52"/>
    </row>
    <row r="33" spans="1:13" ht="18" customHeight="1" x14ac:dyDescent="0.2">
      <c r="A33" s="52"/>
      <c r="B33" s="233" t="s">
        <v>26</v>
      </c>
      <c r="C33" s="234"/>
      <c r="D33" s="83">
        <v>0</v>
      </c>
      <c r="E33" s="79">
        <f>IF(ISBLANK($B33), "", SUMIF(Transactions!$E:$E,$B33,Transactions!$C:$C))</f>
        <v>0</v>
      </c>
      <c r="F33" s="84">
        <f t="shared" si="2"/>
        <v>0</v>
      </c>
      <c r="G33" s="85"/>
      <c r="H33" s="233" t="s">
        <v>27</v>
      </c>
      <c r="I33" s="234"/>
      <c r="J33" s="86">
        <v>0</v>
      </c>
      <c r="K33" s="79">
        <f>IF(ISBLANK($H33), "", SUMIF(Transactions!$J:$J,$H33,Transactions!$H:$H))</f>
        <v>0</v>
      </c>
      <c r="L33" s="84">
        <f t="shared" si="3"/>
        <v>0</v>
      </c>
      <c r="M33" s="52"/>
    </row>
    <row r="34" spans="1:13" ht="18" customHeight="1" x14ac:dyDescent="0.35">
      <c r="A34" s="52"/>
      <c r="B34" s="233" t="s">
        <v>28</v>
      </c>
      <c r="C34" s="234"/>
      <c r="D34" s="83">
        <v>0</v>
      </c>
      <c r="E34" s="79">
        <f>IF(ISBLANK($B34), "", SUMIF(Transactions!$E:$E,$B34,Transactions!$C:$C))</f>
        <v>0</v>
      </c>
      <c r="F34" s="84">
        <f t="shared" si="2"/>
        <v>0</v>
      </c>
      <c r="G34" s="87"/>
      <c r="H34" s="235"/>
      <c r="I34" s="234"/>
      <c r="J34" s="88"/>
      <c r="K34" s="79" t="str">
        <f>IF(ISBLANK($H34), "", SUMIF(Transactions!$J:$J,$H34,Transactions!$H:$H))</f>
        <v/>
      </c>
      <c r="L34" s="84" t="str">
        <f t="shared" si="3"/>
        <v/>
      </c>
      <c r="M34" s="52"/>
    </row>
    <row r="35" spans="1:13" ht="18" customHeight="1" x14ac:dyDescent="0.35">
      <c r="A35" s="52"/>
      <c r="B35" s="233" t="s">
        <v>29</v>
      </c>
      <c r="C35" s="234"/>
      <c r="D35" s="83">
        <v>0</v>
      </c>
      <c r="E35" s="79">
        <f>IF(ISBLANK($B35), "", SUMIF(Transactions!$E:$E,$B35,Transactions!$C:$C))</f>
        <v>0</v>
      </c>
      <c r="F35" s="84">
        <f t="shared" si="2"/>
        <v>0</v>
      </c>
      <c r="G35" s="85"/>
      <c r="H35" s="235"/>
      <c r="I35" s="234"/>
      <c r="J35" s="88"/>
      <c r="K35" s="79" t="str">
        <f>IF(ISBLANK($H35), "", SUMIF(Transactions!$J:$J,$H35,Transactions!$H:$H))</f>
        <v/>
      </c>
      <c r="L35" s="84" t="str">
        <f t="shared" si="3"/>
        <v/>
      </c>
      <c r="M35" s="52"/>
    </row>
    <row r="36" spans="1:13" ht="18" customHeight="1" x14ac:dyDescent="0.35">
      <c r="A36" s="52"/>
      <c r="B36" s="233" t="s">
        <v>30</v>
      </c>
      <c r="C36" s="234"/>
      <c r="D36" s="89">
        <v>0</v>
      </c>
      <c r="E36" s="79">
        <f>IF(ISBLANK($B36), "", SUMIF(Transactions!$E:$E,$B36,Transactions!$C:$C))</f>
        <v>0</v>
      </c>
      <c r="F36" s="84">
        <f t="shared" si="2"/>
        <v>0</v>
      </c>
      <c r="G36" s="85"/>
      <c r="H36" s="235"/>
      <c r="I36" s="234"/>
      <c r="J36" s="88"/>
      <c r="K36" s="79" t="str">
        <f>IF(ISBLANK($H36), "", SUMIF(Transactions!$J:$J,$H36,Transactions!$H:$H))</f>
        <v/>
      </c>
      <c r="L36" s="84" t="str">
        <f t="shared" si="3"/>
        <v/>
      </c>
      <c r="M36" s="52"/>
    </row>
    <row r="37" spans="1:13" ht="18" customHeight="1" x14ac:dyDescent="0.35">
      <c r="A37" s="52"/>
      <c r="B37" s="233" t="s">
        <v>31</v>
      </c>
      <c r="C37" s="234"/>
      <c r="D37" s="83">
        <v>0</v>
      </c>
      <c r="E37" s="79">
        <f>IF(ISBLANK($B37), "", SUMIF(Transactions!$E:$E,$B37,Transactions!$C:$C))</f>
        <v>0</v>
      </c>
      <c r="F37" s="84">
        <f t="shared" si="2"/>
        <v>0</v>
      </c>
      <c r="G37" s="85"/>
      <c r="H37" s="235"/>
      <c r="I37" s="234"/>
      <c r="J37" s="88"/>
      <c r="K37" s="79" t="str">
        <f>IF(ISBLANK($H37), "", SUMIF(Transactions!$J:$J,$H37,Transactions!$H:$H))</f>
        <v/>
      </c>
      <c r="L37" s="84" t="str">
        <f t="shared" si="3"/>
        <v/>
      </c>
      <c r="M37" s="52"/>
    </row>
    <row r="38" spans="1:13" ht="18" customHeight="1" x14ac:dyDescent="0.35">
      <c r="A38" s="52"/>
      <c r="B38" s="233" t="s">
        <v>25</v>
      </c>
      <c r="C38" s="234"/>
      <c r="D38" s="83">
        <v>0</v>
      </c>
      <c r="E38" s="79">
        <f>IF(ISBLANK($B38), "", SUMIF(Transactions!$E:$E,$B38,Transactions!$C:$C))</f>
        <v>0</v>
      </c>
      <c r="F38" s="84">
        <f t="shared" si="2"/>
        <v>0</v>
      </c>
      <c r="G38" s="85"/>
      <c r="H38" s="235"/>
      <c r="I38" s="234"/>
      <c r="J38" s="88"/>
      <c r="K38" s="79" t="str">
        <f>IF(ISBLANK($H38), "", SUMIF(Transactions!$J:$J,$H38,Transactions!$H:$H))</f>
        <v/>
      </c>
      <c r="L38" s="84" t="str">
        <f t="shared" si="3"/>
        <v/>
      </c>
      <c r="M38" s="52"/>
    </row>
    <row r="39" spans="1:13" ht="18" customHeight="1" x14ac:dyDescent="0.35">
      <c r="A39" s="52"/>
      <c r="B39" s="233" t="s">
        <v>32</v>
      </c>
      <c r="C39" s="234"/>
      <c r="D39" s="83">
        <v>0</v>
      </c>
      <c r="E39" s="79">
        <f>IF(ISBLANK($B39), "", SUMIF(Transactions!$E:$E,$B39,Transactions!$C:$C))</f>
        <v>0</v>
      </c>
      <c r="F39" s="84">
        <f t="shared" si="2"/>
        <v>0</v>
      </c>
      <c r="G39" s="85"/>
      <c r="H39" s="235"/>
      <c r="I39" s="234"/>
      <c r="J39" s="88"/>
      <c r="K39" s="79" t="str">
        <f>IF(ISBLANK($H39), "", SUMIF(Transactions!$J:$J,$H39,Transactions!$H:$H))</f>
        <v/>
      </c>
      <c r="L39" s="84" t="str">
        <f t="shared" si="3"/>
        <v/>
      </c>
      <c r="M39" s="52"/>
    </row>
    <row r="40" spans="1:13" ht="18" customHeight="1" x14ac:dyDescent="0.35">
      <c r="A40" s="52"/>
      <c r="B40" s="233" t="s">
        <v>33</v>
      </c>
      <c r="C40" s="234"/>
      <c r="D40" s="90">
        <v>0</v>
      </c>
      <c r="E40" s="79">
        <f>IF(ISBLANK($B40), "", SUMIF(Transactions!$E:$E,$B40,Transactions!$C:$C))</f>
        <v>0</v>
      </c>
      <c r="F40" s="84">
        <f t="shared" si="2"/>
        <v>0</v>
      </c>
      <c r="G40" s="85"/>
      <c r="H40" s="235"/>
      <c r="I40" s="234"/>
      <c r="J40" s="88"/>
      <c r="K40" s="79" t="str">
        <f>IF(ISBLANK($H40), "", SUMIF(Transactions!$J:$J,$H40,Transactions!$H:$H))</f>
        <v/>
      </c>
      <c r="L40" s="84" t="str">
        <f t="shared" si="3"/>
        <v/>
      </c>
      <c r="M40" s="52"/>
    </row>
    <row r="41" spans="1:13" ht="18" customHeight="1" x14ac:dyDescent="0.35">
      <c r="A41" s="52"/>
      <c r="B41" s="233" t="s">
        <v>34</v>
      </c>
      <c r="C41" s="234"/>
      <c r="D41" s="90">
        <v>0</v>
      </c>
      <c r="E41" s="79">
        <f>IF(ISBLANK($B41), "", SUMIF(Transactions!$E:$E,$B41,Transactions!$C:$C))</f>
        <v>0</v>
      </c>
      <c r="F41" s="84">
        <f t="shared" si="2"/>
        <v>0</v>
      </c>
      <c r="G41" s="85"/>
      <c r="H41" s="235"/>
      <c r="I41" s="234"/>
      <c r="J41" s="88"/>
      <c r="K41" s="79" t="str">
        <f>IF(ISBLANK($H41), "", SUMIF(Transactions!$J:$J,$H41,Transactions!$H:$H))</f>
        <v/>
      </c>
      <c r="L41" s="84" t="str">
        <f t="shared" si="3"/>
        <v/>
      </c>
      <c r="M41" s="52"/>
    </row>
    <row r="42" spans="1:13" ht="18" customHeight="1" x14ac:dyDescent="0.35">
      <c r="A42" s="52"/>
      <c r="B42" s="91"/>
      <c r="C42" s="91"/>
      <c r="D42" s="90"/>
      <c r="E42" s="79"/>
      <c r="F42" s="84"/>
      <c r="G42" s="85"/>
      <c r="H42" s="92"/>
      <c r="I42" s="92"/>
      <c r="J42" s="88"/>
      <c r="K42" s="79"/>
      <c r="L42" s="84"/>
      <c r="M42" s="52"/>
    </row>
    <row r="43" spans="1:13" ht="18" customHeight="1" x14ac:dyDescent="0.35">
      <c r="A43" s="52"/>
      <c r="B43" s="91"/>
      <c r="C43" s="91"/>
      <c r="D43" s="90"/>
      <c r="E43" s="79"/>
      <c r="F43" s="84"/>
      <c r="G43" s="85"/>
      <c r="H43" s="92"/>
      <c r="I43" s="92"/>
      <c r="J43" s="88"/>
      <c r="K43" s="79"/>
      <c r="L43" s="84"/>
      <c r="M43" s="52"/>
    </row>
    <row r="44" spans="1:13" ht="18" customHeight="1" x14ac:dyDescent="0.35">
      <c r="A44" s="52"/>
      <c r="B44" s="233"/>
      <c r="C44" s="234"/>
      <c r="D44" s="83"/>
      <c r="E44" s="79" t="str">
        <f>IF(ISBLANK($B44), "", SUMIF(Transactions!$E:$E,$B44,Transactions!$C:$C))</f>
        <v/>
      </c>
      <c r="F44" s="84" t="str">
        <f>IF(ISBLANK($B44), "", D44-E44)</f>
        <v/>
      </c>
      <c r="G44" s="85"/>
      <c r="H44" s="235"/>
      <c r="I44" s="234"/>
      <c r="J44" s="88"/>
      <c r="K44" s="79" t="str">
        <f>IF(ISBLANK($H44), "", SUMIF(Transactions!$J:$J,$H44,Transactions!$H:$H))</f>
        <v/>
      </c>
      <c r="L44" s="84" t="str">
        <f>IF(ISBLANK($H44), "", K44-J44)</f>
        <v/>
      </c>
      <c r="M44" s="52"/>
    </row>
  </sheetData>
  <mergeCells count="55">
    <mergeCell ref="H44:I44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B41:C41"/>
    <mergeCell ref="B44:C44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7:C27"/>
    <mergeCell ref="H27:I27"/>
    <mergeCell ref="B28:C28"/>
    <mergeCell ref="H28:I28"/>
    <mergeCell ref="H29:I29"/>
    <mergeCell ref="D22:F22"/>
    <mergeCell ref="J22:L22"/>
    <mergeCell ref="J23:L23"/>
    <mergeCell ref="D23:F23"/>
    <mergeCell ref="B24:C24"/>
    <mergeCell ref="I16:K16"/>
    <mergeCell ref="I17:K17"/>
    <mergeCell ref="B20:F20"/>
    <mergeCell ref="D21:F21"/>
    <mergeCell ref="J21:L21"/>
    <mergeCell ref="J8:K8"/>
    <mergeCell ref="B8:E9"/>
    <mergeCell ref="D12:D15"/>
    <mergeCell ref="E12:E15"/>
    <mergeCell ref="I13:K13"/>
    <mergeCell ref="I14:K14"/>
    <mergeCell ref="I15:K15"/>
    <mergeCell ref="B2:H2"/>
    <mergeCell ref="I2:L2"/>
    <mergeCell ref="B3:G4"/>
    <mergeCell ref="I3:L3"/>
    <mergeCell ref="I4:M5"/>
    <mergeCell ref="B5:G6"/>
  </mergeCells>
  <conditionalFormatting sqref="B27:C44 H27:H44">
    <cfRule type="notContainsBlanks" dxfId="4" priority="1">
      <formula>LEN(TRIM(B27))&gt;0</formula>
    </cfRule>
  </conditionalFormatting>
  <conditionalFormatting sqref="D27:D44">
    <cfRule type="expression" dxfId="3" priority="2">
      <formula>NOT(ISBLANK(B27))</formula>
    </cfRule>
  </conditionalFormatting>
  <conditionalFormatting sqref="J27:J44">
    <cfRule type="expression" dxfId="2" priority="3">
      <formula>NOT(ISBLANK(H27))</formula>
    </cfRule>
  </conditionalFormatting>
  <conditionalFormatting sqref="F26:F44 L26:L44">
    <cfRule type="cellIs" dxfId="1" priority="4" operator="lessThan">
      <formula>0</formula>
    </cfRule>
  </conditionalFormatting>
  <conditionalFormatting sqref="F27:F44 L27:L44">
    <cfRule type="cellIs" dxfId="0" priority="5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33"/>
  <sheetViews>
    <sheetView showGridLines="0" workbookViewId="0"/>
  </sheetViews>
  <sheetFormatPr defaultColWidth="12.5703125" defaultRowHeight="15.75" customHeight="1" x14ac:dyDescent="0.2"/>
  <cols>
    <col min="1" max="1" width="5.140625" customWidth="1"/>
    <col min="2" max="2" width="10.42578125" customWidth="1"/>
    <col min="3" max="3" width="10" customWidth="1"/>
    <col min="4" max="4" width="20.85546875" customWidth="1"/>
    <col min="5" max="5" width="13.28515625" customWidth="1"/>
    <col min="6" max="6" width="5.140625" customWidth="1"/>
    <col min="9" max="9" width="13.28515625" customWidth="1"/>
    <col min="11" max="11" width="5.140625" customWidth="1"/>
  </cols>
  <sheetData>
    <row r="1" spans="1:11" ht="33" customHeight="1" x14ac:dyDescent="0.2">
      <c r="A1" s="93"/>
      <c r="B1" s="212" t="s">
        <v>35</v>
      </c>
      <c r="C1" s="208"/>
      <c r="D1" s="208"/>
      <c r="E1" s="208"/>
      <c r="F1" s="208"/>
      <c r="G1" s="208"/>
      <c r="H1" s="208"/>
      <c r="I1" s="208"/>
      <c r="J1" s="208"/>
      <c r="K1" s="93"/>
    </row>
    <row r="2" spans="1:11" ht="48" customHeight="1" x14ac:dyDescent="0.55000000000000004">
      <c r="A2" s="94"/>
      <c r="B2" s="95" t="s">
        <v>10</v>
      </c>
      <c r="C2" s="94"/>
      <c r="D2" s="94"/>
      <c r="E2" s="94"/>
      <c r="F2" s="94"/>
      <c r="G2" s="95" t="s">
        <v>11</v>
      </c>
      <c r="H2" s="94"/>
      <c r="I2" s="94"/>
      <c r="J2" s="94"/>
      <c r="K2" s="94"/>
    </row>
    <row r="3" spans="1:11" ht="12" customHeight="1" x14ac:dyDescent="0.35">
      <c r="A3" s="10"/>
      <c r="B3" s="96"/>
      <c r="C3" s="96"/>
      <c r="D3" s="96"/>
      <c r="E3" s="96"/>
      <c r="F3" s="10"/>
      <c r="G3" s="96"/>
      <c r="H3" s="96"/>
      <c r="I3" s="96"/>
      <c r="J3" s="96"/>
      <c r="K3" s="10"/>
    </row>
    <row r="4" spans="1:11" ht="24" customHeight="1" x14ac:dyDescent="0.2">
      <c r="A4" s="52"/>
      <c r="B4" s="97" t="s">
        <v>36</v>
      </c>
      <c r="C4" s="97" t="s">
        <v>37</v>
      </c>
      <c r="D4" s="97" t="s">
        <v>38</v>
      </c>
      <c r="E4" s="97" t="s">
        <v>39</v>
      </c>
      <c r="F4" s="52"/>
      <c r="G4" s="97" t="s">
        <v>36</v>
      </c>
      <c r="H4" s="97" t="s">
        <v>37</v>
      </c>
      <c r="I4" s="97" t="s">
        <v>38</v>
      </c>
      <c r="J4" s="97" t="s">
        <v>39</v>
      </c>
      <c r="K4" s="52"/>
    </row>
    <row r="5" spans="1:11" ht="19.5" customHeight="1" x14ac:dyDescent="0.2">
      <c r="A5" s="52"/>
      <c r="B5" s="98">
        <v>36868</v>
      </c>
      <c r="C5" s="99">
        <v>1000</v>
      </c>
      <c r="D5" s="100" t="s">
        <v>40</v>
      </c>
      <c r="E5" s="101" t="s">
        <v>22</v>
      </c>
      <c r="F5" s="52"/>
      <c r="G5" s="98">
        <v>36868</v>
      </c>
      <c r="H5" s="99">
        <v>1500</v>
      </c>
      <c r="I5" s="102" t="s">
        <v>19</v>
      </c>
      <c r="J5" s="101" t="s">
        <v>19</v>
      </c>
      <c r="K5" s="52"/>
    </row>
    <row r="6" spans="1:11" ht="19.5" customHeight="1" x14ac:dyDescent="0.2">
      <c r="A6" s="52"/>
      <c r="B6" s="103"/>
      <c r="C6" s="104"/>
      <c r="D6" s="105"/>
      <c r="E6" s="106"/>
      <c r="F6" s="52"/>
      <c r="G6" s="103"/>
      <c r="H6" s="104"/>
      <c r="I6" s="107"/>
      <c r="J6" s="106"/>
      <c r="K6" s="52"/>
    </row>
    <row r="7" spans="1:11" ht="19.5" customHeight="1" x14ac:dyDescent="0.2">
      <c r="A7" s="52"/>
      <c r="B7" s="103"/>
      <c r="C7" s="104"/>
      <c r="D7" s="105"/>
      <c r="E7" s="106"/>
      <c r="F7" s="52"/>
      <c r="G7" s="103"/>
      <c r="H7" s="104"/>
      <c r="I7" s="107"/>
      <c r="J7" s="106"/>
      <c r="K7" s="52"/>
    </row>
    <row r="8" spans="1:11" ht="19.5" customHeight="1" x14ac:dyDescent="0.2">
      <c r="A8" s="52"/>
      <c r="B8" s="103"/>
      <c r="C8" s="104"/>
      <c r="D8" s="105"/>
      <c r="E8" s="108"/>
      <c r="F8" s="52"/>
      <c r="G8" s="103"/>
      <c r="H8" s="104"/>
      <c r="I8" s="107"/>
      <c r="J8" s="106"/>
      <c r="K8" s="52"/>
    </row>
    <row r="9" spans="1:11" ht="19.5" customHeight="1" x14ac:dyDescent="0.2">
      <c r="A9" s="52"/>
      <c r="B9" s="103"/>
      <c r="C9" s="104"/>
      <c r="D9" s="105"/>
      <c r="E9" s="106"/>
      <c r="F9" s="52"/>
      <c r="G9" s="103"/>
      <c r="H9" s="104"/>
      <c r="I9" s="107"/>
      <c r="J9" s="106"/>
      <c r="K9" s="52"/>
    </row>
    <row r="10" spans="1:11" ht="19.5" customHeight="1" x14ac:dyDescent="0.2">
      <c r="A10" s="52"/>
      <c r="B10" s="103"/>
      <c r="C10" s="104"/>
      <c r="D10" s="105"/>
      <c r="E10" s="106"/>
      <c r="F10" s="52"/>
      <c r="G10" s="103"/>
      <c r="H10" s="104"/>
      <c r="I10" s="109"/>
      <c r="J10" s="108"/>
      <c r="K10" s="52"/>
    </row>
    <row r="11" spans="1:11" ht="19.5" customHeight="1" x14ac:dyDescent="0.2">
      <c r="A11" s="52"/>
      <c r="B11" s="103"/>
      <c r="C11" s="104"/>
      <c r="D11" s="105"/>
      <c r="E11" s="106"/>
      <c r="F11" s="52"/>
      <c r="G11" s="103"/>
      <c r="H11" s="104"/>
      <c r="I11" s="109"/>
      <c r="J11" s="108"/>
      <c r="K11" s="52"/>
    </row>
    <row r="12" spans="1:11" ht="19.5" customHeight="1" x14ac:dyDescent="0.2">
      <c r="A12" s="52"/>
      <c r="B12" s="103"/>
      <c r="C12" s="104"/>
      <c r="D12" s="105"/>
      <c r="E12" s="106"/>
      <c r="F12" s="52"/>
      <c r="G12" s="103"/>
      <c r="H12" s="104"/>
      <c r="I12" s="109"/>
      <c r="J12" s="108"/>
      <c r="K12" s="52"/>
    </row>
    <row r="13" spans="1:11" ht="19.5" customHeight="1" x14ac:dyDescent="0.2">
      <c r="A13" s="52"/>
      <c r="B13" s="103"/>
      <c r="C13" s="104"/>
      <c r="D13" s="105"/>
      <c r="E13" s="106"/>
      <c r="F13" s="52"/>
      <c r="G13" s="103"/>
      <c r="H13" s="104"/>
      <c r="I13" s="109"/>
      <c r="J13" s="108"/>
      <c r="K13" s="52"/>
    </row>
    <row r="14" spans="1:11" ht="19.5" customHeight="1" x14ac:dyDescent="0.2">
      <c r="A14" s="52"/>
      <c r="B14" s="103"/>
      <c r="C14" s="104"/>
      <c r="D14" s="105"/>
      <c r="E14" s="106"/>
      <c r="F14" s="52"/>
      <c r="G14" s="103"/>
      <c r="H14" s="104"/>
      <c r="I14" s="109"/>
      <c r="J14" s="108"/>
      <c r="K14" s="52"/>
    </row>
    <row r="15" spans="1:11" ht="19.5" customHeight="1" x14ac:dyDescent="0.2">
      <c r="A15" s="52"/>
      <c r="B15" s="103"/>
      <c r="C15" s="104"/>
      <c r="D15" s="105"/>
      <c r="E15" s="106"/>
      <c r="F15" s="52"/>
      <c r="G15" s="103"/>
      <c r="H15" s="104"/>
      <c r="I15" s="109"/>
      <c r="J15" s="108"/>
      <c r="K15" s="52"/>
    </row>
    <row r="16" spans="1:11" ht="19.5" customHeight="1" x14ac:dyDescent="0.2">
      <c r="A16" s="52"/>
      <c r="B16" s="103"/>
      <c r="C16" s="104"/>
      <c r="D16" s="105"/>
      <c r="E16" s="106"/>
      <c r="F16" s="52"/>
      <c r="G16" s="103"/>
      <c r="H16" s="104"/>
      <c r="I16" s="107"/>
      <c r="J16" s="106"/>
      <c r="K16" s="52"/>
    </row>
    <row r="17" spans="1:11" ht="19.5" customHeight="1" x14ac:dyDescent="0.2">
      <c r="A17" s="52"/>
      <c r="B17" s="103"/>
      <c r="C17" s="104"/>
      <c r="D17" s="105"/>
      <c r="E17" s="108"/>
      <c r="F17" s="52"/>
      <c r="G17" s="110"/>
      <c r="H17" s="111"/>
      <c r="I17" s="109"/>
      <c r="J17" s="108"/>
      <c r="K17" s="52"/>
    </row>
    <row r="18" spans="1:11" ht="19.5" customHeight="1" x14ac:dyDescent="0.2">
      <c r="A18" s="52"/>
      <c r="B18" s="103"/>
      <c r="C18" s="104"/>
      <c r="D18" s="105"/>
      <c r="E18" s="108"/>
      <c r="F18" s="52"/>
      <c r="G18" s="110"/>
      <c r="H18" s="111"/>
      <c r="I18" s="109"/>
      <c r="J18" s="108"/>
      <c r="K18" s="52"/>
    </row>
    <row r="19" spans="1:11" ht="19.5" customHeight="1" x14ac:dyDescent="0.2">
      <c r="A19" s="52"/>
      <c r="B19" s="110"/>
      <c r="C19" s="104"/>
      <c r="D19" s="105"/>
      <c r="E19" s="108"/>
      <c r="F19" s="52"/>
      <c r="G19" s="110"/>
      <c r="H19" s="111"/>
      <c r="I19" s="109"/>
      <c r="J19" s="108"/>
      <c r="K19" s="52"/>
    </row>
    <row r="20" spans="1:11" ht="19.5" customHeight="1" x14ac:dyDescent="0.2">
      <c r="A20" s="52"/>
      <c r="B20" s="110"/>
      <c r="C20" s="104"/>
      <c r="D20" s="105"/>
      <c r="E20" s="108"/>
      <c r="F20" s="52"/>
      <c r="G20" s="110"/>
      <c r="H20" s="111"/>
      <c r="I20" s="109"/>
      <c r="J20" s="108"/>
      <c r="K20" s="52"/>
    </row>
    <row r="21" spans="1:11" ht="19.5" customHeight="1" x14ac:dyDescent="0.2">
      <c r="A21" s="52"/>
      <c r="B21" s="110"/>
      <c r="C21" s="104"/>
      <c r="D21" s="112"/>
      <c r="E21" s="108"/>
      <c r="F21" s="52"/>
      <c r="G21" s="110"/>
      <c r="H21" s="111"/>
      <c r="I21" s="109"/>
      <c r="J21" s="108"/>
      <c r="K21" s="52"/>
    </row>
    <row r="22" spans="1:11" ht="19.5" customHeight="1" x14ac:dyDescent="0.2">
      <c r="A22" s="52"/>
      <c r="B22" s="110"/>
      <c r="C22" s="104"/>
      <c r="D22" s="112"/>
      <c r="E22" s="108"/>
      <c r="F22" s="52"/>
      <c r="G22" s="110"/>
      <c r="H22" s="111"/>
      <c r="I22" s="109"/>
      <c r="J22" s="108"/>
      <c r="K22" s="52"/>
    </row>
    <row r="23" spans="1:11" ht="19.5" customHeight="1" x14ac:dyDescent="0.2">
      <c r="A23" s="52"/>
      <c r="B23" s="110"/>
      <c r="C23" s="104"/>
      <c r="D23" s="112"/>
      <c r="E23" s="108"/>
      <c r="F23" s="52"/>
      <c r="G23" s="110"/>
      <c r="H23" s="111"/>
      <c r="I23" s="109"/>
      <c r="J23" s="108"/>
      <c r="K23" s="52"/>
    </row>
    <row r="24" spans="1:11" ht="19.5" customHeight="1" x14ac:dyDescent="0.2">
      <c r="A24" s="52"/>
      <c r="B24" s="110"/>
      <c r="C24" s="104"/>
      <c r="D24" s="112"/>
      <c r="E24" s="108"/>
      <c r="F24" s="52"/>
      <c r="G24" s="110"/>
      <c r="H24" s="111"/>
      <c r="I24" s="109"/>
      <c r="J24" s="108"/>
      <c r="K24" s="52"/>
    </row>
    <row r="25" spans="1:11" ht="19.5" customHeight="1" x14ac:dyDescent="0.2">
      <c r="A25" s="52"/>
      <c r="B25" s="110"/>
      <c r="C25" s="104"/>
      <c r="D25" s="112"/>
      <c r="E25" s="108"/>
      <c r="F25" s="52"/>
      <c r="G25" s="110"/>
      <c r="H25" s="111"/>
      <c r="I25" s="109"/>
      <c r="J25" s="108"/>
      <c r="K25" s="52"/>
    </row>
    <row r="26" spans="1:11" ht="19.5" customHeight="1" x14ac:dyDescent="0.2">
      <c r="A26" s="52"/>
      <c r="B26" s="110"/>
      <c r="C26" s="104"/>
      <c r="D26" s="112"/>
      <c r="E26" s="108"/>
      <c r="F26" s="52"/>
      <c r="G26" s="110"/>
      <c r="H26" s="111"/>
      <c r="I26" s="109"/>
      <c r="J26" s="108"/>
      <c r="K26" s="52"/>
    </row>
    <row r="27" spans="1:11" ht="19.5" customHeight="1" x14ac:dyDescent="0.2">
      <c r="A27" s="52"/>
      <c r="B27" s="110"/>
      <c r="C27" s="104"/>
      <c r="D27" s="112"/>
      <c r="E27" s="108"/>
      <c r="F27" s="52"/>
      <c r="G27" s="110"/>
      <c r="H27" s="111"/>
      <c r="I27" s="109"/>
      <c r="J27" s="108"/>
      <c r="K27" s="52"/>
    </row>
    <row r="28" spans="1:11" ht="19.5" customHeight="1" x14ac:dyDescent="0.2">
      <c r="A28" s="52"/>
      <c r="B28" s="110"/>
      <c r="C28" s="104"/>
      <c r="D28" s="112"/>
      <c r="E28" s="108"/>
      <c r="F28" s="52"/>
      <c r="G28" s="110"/>
      <c r="H28" s="111"/>
      <c r="I28" s="109"/>
      <c r="J28" s="108"/>
      <c r="K28" s="52"/>
    </row>
    <row r="29" spans="1:11" ht="19.5" customHeight="1" x14ac:dyDescent="0.2">
      <c r="A29" s="52"/>
      <c r="B29" s="110"/>
      <c r="C29" s="104"/>
      <c r="D29" s="112"/>
      <c r="E29" s="108"/>
      <c r="F29" s="52"/>
      <c r="G29" s="110"/>
      <c r="H29" s="111"/>
      <c r="I29" s="109"/>
      <c r="J29" s="108"/>
      <c r="K29" s="52"/>
    </row>
    <row r="30" spans="1:11" ht="19.5" customHeight="1" x14ac:dyDescent="0.2">
      <c r="A30" s="52"/>
      <c r="B30" s="110"/>
      <c r="C30" s="104"/>
      <c r="D30" s="112"/>
      <c r="E30" s="108"/>
      <c r="F30" s="52"/>
      <c r="G30" s="110"/>
      <c r="H30" s="111"/>
      <c r="I30" s="109"/>
      <c r="J30" s="108"/>
      <c r="K30" s="52"/>
    </row>
    <row r="31" spans="1:11" ht="19.5" customHeight="1" x14ac:dyDescent="0.2">
      <c r="A31" s="52"/>
      <c r="B31" s="110"/>
      <c r="C31" s="104"/>
      <c r="D31" s="112"/>
      <c r="E31" s="108"/>
      <c r="F31" s="52"/>
      <c r="G31" s="110"/>
      <c r="H31" s="111"/>
      <c r="I31" s="109"/>
      <c r="J31" s="108"/>
      <c r="K31" s="52"/>
    </row>
    <row r="32" spans="1:11" ht="19.5" customHeight="1" x14ac:dyDescent="0.2">
      <c r="A32" s="52"/>
      <c r="B32" s="110"/>
      <c r="C32" s="104"/>
      <c r="D32" s="112"/>
      <c r="E32" s="108"/>
      <c r="F32" s="52"/>
      <c r="G32" s="110"/>
      <c r="H32" s="111"/>
      <c r="I32" s="109"/>
      <c r="J32" s="108"/>
      <c r="K32" s="52"/>
    </row>
    <row r="33" spans="1:11" ht="19.5" customHeight="1" x14ac:dyDescent="0.2">
      <c r="A33" s="52"/>
      <c r="B33" s="113"/>
      <c r="C33" s="114"/>
      <c r="D33" s="115"/>
      <c r="E33" s="116"/>
      <c r="F33" s="52"/>
      <c r="G33" s="113"/>
      <c r="H33" s="117"/>
      <c r="I33" s="118"/>
      <c r="J33" s="116"/>
      <c r="K33" s="52"/>
    </row>
  </sheetData>
  <mergeCells count="1">
    <mergeCell ref="B1: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0000000}">
          <x14:formula1>
            <xm:f>Summary!$H$27:$I$44</xm:f>
          </x14:formula1>
          <xm:sqref>J5:J33</xm:sqref>
        </x14:dataValidation>
        <x14:dataValidation type="list" allowBlank="1" xr:uid="{00000000-0002-0000-0100-000001000000}">
          <x14:formula1>
            <xm:f>Summary!$B$27:$C$44</xm:f>
          </x14:formula1>
          <xm:sqref>E5:E33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4108-08AC-481C-9850-60463812A89B}">
  <dimension ref="B2:I8"/>
  <sheetViews>
    <sheetView workbookViewId="0">
      <selection activeCell="B8" sqref="B8"/>
    </sheetView>
  </sheetViews>
  <sheetFormatPr defaultRowHeight="12.75" x14ac:dyDescent="0.2"/>
  <sheetData>
    <row r="2" spans="2:9" ht="13.5" thickBot="1" x14ac:dyDescent="0.25"/>
    <row r="3" spans="2:9" ht="18.75" thickBot="1" x14ac:dyDescent="0.3">
      <c r="B3" s="246" t="s">
        <v>83</v>
      </c>
      <c r="C3" s="247"/>
      <c r="D3" s="247"/>
      <c r="E3" s="247"/>
      <c r="F3" s="247"/>
      <c r="G3" s="247"/>
      <c r="H3" s="247"/>
      <c r="I3" s="248"/>
    </row>
    <row r="6" spans="2:9" x14ac:dyDescent="0.2">
      <c r="B6" s="249" t="s">
        <v>84</v>
      </c>
      <c r="C6" s="245"/>
      <c r="D6" s="245"/>
      <c r="E6" s="245"/>
      <c r="F6" s="245"/>
      <c r="G6" s="245"/>
      <c r="H6" s="245"/>
      <c r="I6" s="245"/>
    </row>
    <row r="8" spans="2:9" x14ac:dyDescent="0.2">
      <c r="B8" s="250" t="s">
        <v>85</v>
      </c>
    </row>
  </sheetData>
  <mergeCells count="2">
    <mergeCell ref="B3:I3"/>
    <mergeCell ref="B6:I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2:R70"/>
  <sheetViews>
    <sheetView tabSelected="1" view="pageLayout" zoomScaleNormal="66" workbookViewId="0">
      <selection activeCell="E4" sqref="E4"/>
    </sheetView>
  </sheetViews>
  <sheetFormatPr defaultColWidth="12.5703125" defaultRowHeight="15.75" customHeight="1" x14ac:dyDescent="0.2"/>
  <cols>
    <col min="1" max="1" width="8.5703125" style="143" customWidth="1"/>
    <col min="2" max="2" width="9.5703125" style="143" customWidth="1"/>
    <col min="3" max="10" width="12.5703125" style="143" customWidth="1"/>
    <col min="11" max="11" width="12.5703125" style="164" customWidth="1"/>
    <col min="12" max="13" width="12.5703125" style="143" customWidth="1"/>
    <col min="14" max="14" width="24" style="143" customWidth="1"/>
    <col min="15" max="16384" width="12.5703125" style="143"/>
  </cols>
  <sheetData>
    <row r="2" spans="1:17" ht="27.6" customHeight="1" thickBot="1" x14ac:dyDescent="0.35">
      <c r="B2" s="238" t="s">
        <v>70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155"/>
      <c r="N2" s="144"/>
      <c r="O2" s="144"/>
      <c r="P2" s="144"/>
      <c r="Q2" s="144"/>
    </row>
    <row r="3" spans="1:17" ht="27.6" customHeight="1" x14ac:dyDescent="0.25">
      <c r="A3" s="158" t="s">
        <v>66</v>
      </c>
      <c r="B3" s="159" t="s">
        <v>36</v>
      </c>
      <c r="C3" s="160" t="s">
        <v>68</v>
      </c>
      <c r="D3" s="160" t="s">
        <v>74</v>
      </c>
      <c r="E3" s="159" t="s">
        <v>75</v>
      </c>
      <c r="F3" s="159" t="s">
        <v>78</v>
      </c>
      <c r="G3" s="159" t="s">
        <v>79</v>
      </c>
      <c r="H3" s="159" t="s">
        <v>77</v>
      </c>
      <c r="I3" s="159"/>
      <c r="J3" s="159"/>
      <c r="K3" s="159"/>
      <c r="L3" s="159"/>
      <c r="M3" s="161"/>
      <c r="N3" s="142"/>
      <c r="O3" s="144"/>
      <c r="P3" s="144"/>
      <c r="Q3" s="144"/>
    </row>
    <row r="4" spans="1:17" ht="27.6" customHeight="1" x14ac:dyDescent="0.25">
      <c r="A4" s="236" t="s">
        <v>73</v>
      </c>
      <c r="B4" s="149">
        <v>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  <c r="N4" s="144"/>
      <c r="O4" s="144"/>
      <c r="P4" s="144"/>
      <c r="Q4" s="144"/>
    </row>
    <row r="5" spans="1:17" ht="27.6" customHeight="1" x14ac:dyDescent="0.25">
      <c r="A5" s="237"/>
      <c r="B5" s="150">
        <v>2</v>
      </c>
      <c r="C5" s="190">
        <v>240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  <c r="N5" s="144"/>
      <c r="O5" s="144"/>
      <c r="P5" s="144"/>
      <c r="Q5" s="144"/>
    </row>
    <row r="6" spans="1:17" ht="27.6" customHeight="1" x14ac:dyDescent="0.25">
      <c r="A6" s="237"/>
      <c r="B6" s="150">
        <v>3</v>
      </c>
      <c r="C6" s="190"/>
      <c r="D6" s="192"/>
      <c r="E6" s="192"/>
      <c r="F6" s="192"/>
      <c r="G6" s="192"/>
      <c r="H6" s="192"/>
      <c r="I6" s="192"/>
      <c r="J6" s="192"/>
      <c r="K6" s="192"/>
      <c r="L6" s="192"/>
      <c r="M6" s="193"/>
      <c r="N6" s="144"/>
      <c r="O6" s="144"/>
      <c r="P6" s="144"/>
      <c r="Q6" s="144"/>
    </row>
    <row r="7" spans="1:17" ht="27.6" customHeight="1" x14ac:dyDescent="0.25">
      <c r="A7" s="237"/>
      <c r="B7" s="150">
        <v>4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1"/>
      <c r="N7" s="144"/>
      <c r="O7" s="144"/>
      <c r="P7" s="144"/>
      <c r="Q7" s="144"/>
    </row>
    <row r="8" spans="1:17" ht="27.6" customHeight="1" x14ac:dyDescent="0.25">
      <c r="A8" s="237"/>
      <c r="B8" s="150">
        <v>5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1"/>
      <c r="N8" s="144"/>
      <c r="O8" s="144"/>
      <c r="P8" s="144"/>
      <c r="Q8" s="154"/>
    </row>
    <row r="9" spans="1:17" ht="27.6" customHeight="1" x14ac:dyDescent="0.25">
      <c r="A9" s="237"/>
      <c r="B9" s="150">
        <v>6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1"/>
      <c r="N9" s="144"/>
      <c r="O9" s="144"/>
      <c r="P9" s="144"/>
      <c r="Q9" s="144"/>
    </row>
    <row r="10" spans="1:17" ht="27.6" customHeight="1" x14ac:dyDescent="0.25">
      <c r="A10" s="237"/>
      <c r="B10" s="150">
        <v>7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1"/>
      <c r="N10" s="144"/>
      <c r="O10" s="144"/>
      <c r="P10" s="144"/>
      <c r="Q10" s="144"/>
    </row>
    <row r="11" spans="1:17" ht="27.6" customHeight="1" x14ac:dyDescent="0.25">
      <c r="A11" s="237"/>
      <c r="B11" s="150">
        <v>8</v>
      </c>
      <c r="C11" s="190">
        <v>240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1"/>
      <c r="N11" s="144"/>
      <c r="O11" s="144"/>
      <c r="P11" s="144"/>
      <c r="Q11" s="144"/>
    </row>
    <row r="12" spans="1:17" ht="27.6" customHeight="1" x14ac:dyDescent="0.25">
      <c r="A12" s="237"/>
      <c r="B12" s="150">
        <v>9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1"/>
      <c r="N12" s="144"/>
      <c r="O12" s="144"/>
      <c r="P12" s="144"/>
      <c r="Q12" s="144"/>
    </row>
    <row r="13" spans="1:17" ht="27.6" customHeight="1" x14ac:dyDescent="0.25">
      <c r="A13" s="237"/>
      <c r="B13" s="150">
        <v>10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1"/>
      <c r="N13" s="144"/>
      <c r="O13" s="144"/>
      <c r="P13" s="144"/>
      <c r="Q13" s="144"/>
    </row>
    <row r="14" spans="1:17" ht="27.6" customHeight="1" x14ac:dyDescent="0.25">
      <c r="A14" s="237"/>
      <c r="B14" s="150">
        <v>11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1"/>
      <c r="N14" s="144"/>
      <c r="O14" s="144"/>
      <c r="P14" s="144"/>
      <c r="Q14" s="144"/>
    </row>
    <row r="15" spans="1:17" ht="27.6" customHeight="1" x14ac:dyDescent="0.25">
      <c r="A15" s="237"/>
      <c r="B15" s="150">
        <v>12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1"/>
      <c r="N15" s="144"/>
      <c r="O15" s="144"/>
      <c r="P15" s="144"/>
      <c r="Q15" s="144"/>
    </row>
    <row r="16" spans="1:17" ht="27.6" customHeight="1" x14ac:dyDescent="0.25">
      <c r="A16" s="237"/>
      <c r="B16" s="150">
        <v>13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1"/>
      <c r="N16" s="144"/>
      <c r="O16" s="144"/>
      <c r="P16" s="144"/>
      <c r="Q16" s="144"/>
    </row>
    <row r="17" spans="1:18" ht="27.6" customHeight="1" x14ac:dyDescent="0.25">
      <c r="A17" s="237"/>
      <c r="B17" s="150">
        <v>14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1"/>
      <c r="N17" s="144"/>
      <c r="O17" s="144"/>
      <c r="P17" s="144"/>
      <c r="Q17" s="144"/>
    </row>
    <row r="18" spans="1:18" ht="27.6" customHeight="1" x14ac:dyDescent="0.25">
      <c r="A18" s="237"/>
      <c r="B18" s="150">
        <v>15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1"/>
      <c r="N18" s="144"/>
      <c r="O18" s="144"/>
      <c r="P18" s="144"/>
      <c r="Q18" s="144"/>
    </row>
    <row r="19" spans="1:18" ht="27.6" customHeight="1" x14ac:dyDescent="0.25">
      <c r="A19" s="237"/>
      <c r="B19" s="146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1"/>
      <c r="N19" s="144"/>
      <c r="O19" s="144"/>
      <c r="P19" s="144"/>
      <c r="Q19" s="144"/>
    </row>
    <row r="20" spans="1:18" ht="27.6" customHeight="1" thickBot="1" x14ac:dyDescent="0.3">
      <c r="A20" s="151"/>
      <c r="B20" s="153" t="s">
        <v>67</v>
      </c>
      <c r="C20" s="198">
        <f>SUM(C4:C19)</f>
        <v>480</v>
      </c>
      <c r="D20" s="198">
        <f t="shared" ref="D20:M20" si="0">SUM(D4:D19)</f>
        <v>0</v>
      </c>
      <c r="E20" s="198">
        <f t="shared" si="0"/>
        <v>0</v>
      </c>
      <c r="F20" s="198">
        <f t="shared" si="0"/>
        <v>0</v>
      </c>
      <c r="G20" s="198">
        <f t="shared" si="0"/>
        <v>0</v>
      </c>
      <c r="H20" s="198">
        <f t="shared" si="0"/>
        <v>0</v>
      </c>
      <c r="I20" s="198">
        <f t="shared" si="0"/>
        <v>0</v>
      </c>
      <c r="J20" s="198">
        <f t="shared" si="0"/>
        <v>0</v>
      </c>
      <c r="K20" s="198">
        <f t="shared" si="0"/>
        <v>0</v>
      </c>
      <c r="L20" s="198">
        <f t="shared" si="0"/>
        <v>0</v>
      </c>
      <c r="M20" s="198">
        <f t="shared" si="0"/>
        <v>0</v>
      </c>
      <c r="N20" s="144"/>
      <c r="O20" s="144"/>
      <c r="P20" s="144"/>
      <c r="Q20" s="144"/>
    </row>
    <row r="21" spans="1:18" x14ac:dyDescent="0.25">
      <c r="A21" s="141"/>
      <c r="B21" s="141"/>
      <c r="C21" s="141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4"/>
      <c r="O21" s="144"/>
      <c r="P21" s="144"/>
      <c r="Q21" s="144"/>
      <c r="R21" s="144"/>
    </row>
    <row r="22" spans="1:18" x14ac:dyDescent="0.25">
      <c r="A22" s="141"/>
      <c r="B22" s="141"/>
      <c r="C22" s="141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4"/>
      <c r="O22" s="144"/>
      <c r="P22" s="144"/>
      <c r="Q22" s="144"/>
      <c r="R22" s="144"/>
    </row>
    <row r="23" spans="1:18" x14ac:dyDescent="0.25">
      <c r="A23" s="141"/>
      <c r="B23" s="141"/>
      <c r="C23" s="141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4"/>
      <c r="O23" s="144"/>
      <c r="P23" s="144"/>
      <c r="Q23" s="144"/>
      <c r="R23" s="144"/>
    </row>
    <row r="24" spans="1:18" x14ac:dyDescent="0.25">
      <c r="A24" s="141"/>
      <c r="B24" s="141"/>
      <c r="C24" s="141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4"/>
      <c r="O24" s="144"/>
      <c r="P24" s="144"/>
      <c r="Q24" s="144"/>
      <c r="R24" s="144"/>
    </row>
    <row r="25" spans="1:18" x14ac:dyDescent="0.25">
      <c r="A25" s="141"/>
      <c r="B25" s="141"/>
      <c r="C25" s="141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4"/>
      <c r="O25" s="144"/>
      <c r="P25" s="144"/>
      <c r="Q25" s="144"/>
      <c r="R25" s="144"/>
    </row>
    <row r="26" spans="1:18" x14ac:dyDescent="0.25">
      <c r="A26" s="141"/>
      <c r="B26" s="141"/>
      <c r="C26" s="141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4"/>
      <c r="O26" s="144"/>
      <c r="P26" s="144"/>
      <c r="Q26" s="144"/>
      <c r="R26" s="144"/>
    </row>
    <row r="27" spans="1:18" x14ac:dyDescent="0.25">
      <c r="A27" s="141"/>
      <c r="B27" s="141"/>
      <c r="C27" s="141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4"/>
      <c r="O27" s="144"/>
      <c r="P27" s="144"/>
      <c r="Q27" s="144"/>
      <c r="R27" s="144"/>
    </row>
    <row r="28" spans="1:18" ht="15.75" customHeight="1" x14ac:dyDescent="0.2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62"/>
      <c r="L28" s="144"/>
      <c r="M28" s="144"/>
      <c r="N28" s="144"/>
      <c r="O28" s="144"/>
      <c r="P28" s="144"/>
      <c r="Q28" s="144"/>
      <c r="R28" s="144"/>
    </row>
    <row r="29" spans="1:18" ht="15.75" customHeight="1" x14ac:dyDescent="0.2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62"/>
      <c r="L29" s="144"/>
      <c r="M29" s="144"/>
      <c r="N29" s="144"/>
      <c r="O29" s="144"/>
      <c r="P29" s="144"/>
      <c r="Q29" s="144"/>
      <c r="R29" s="144"/>
    </row>
    <row r="30" spans="1:18" ht="15.75" customHeight="1" x14ac:dyDescent="0.2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62"/>
      <c r="L30" s="144"/>
      <c r="M30" s="144"/>
      <c r="N30" s="144"/>
      <c r="O30" s="144"/>
      <c r="P30" s="144"/>
      <c r="Q30" s="144"/>
      <c r="R30" s="144"/>
    </row>
    <row r="31" spans="1:18" ht="15.75" customHeight="1" x14ac:dyDescent="0.2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62"/>
      <c r="L31" s="144"/>
      <c r="M31" s="144"/>
      <c r="N31" s="144"/>
      <c r="O31" s="144"/>
      <c r="P31" s="144"/>
      <c r="Q31" s="144"/>
      <c r="R31" s="144"/>
    </row>
    <row r="32" spans="1:18" ht="15.75" customHeight="1" x14ac:dyDescent="0.2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62"/>
      <c r="L32" s="144"/>
      <c r="M32" s="144"/>
      <c r="N32" s="144"/>
      <c r="O32" s="144"/>
      <c r="P32" s="144"/>
      <c r="Q32" s="144"/>
      <c r="R32" s="144"/>
    </row>
    <row r="33" spans="1:18" ht="15.75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62"/>
      <c r="L33" s="144"/>
      <c r="M33" s="144"/>
      <c r="N33" s="144"/>
      <c r="O33" s="144"/>
      <c r="P33" s="144"/>
      <c r="Q33" s="144"/>
      <c r="R33" s="144"/>
    </row>
    <row r="34" spans="1:18" ht="15.75" customHeight="1" x14ac:dyDescent="0.2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62"/>
      <c r="L34" s="144"/>
      <c r="M34" s="144"/>
      <c r="N34" s="144"/>
      <c r="O34" s="144"/>
      <c r="P34" s="144"/>
      <c r="Q34" s="144"/>
      <c r="R34" s="144"/>
    </row>
    <row r="35" spans="1:18" ht="15.75" customHeight="1" x14ac:dyDescent="0.2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62"/>
      <c r="L35" s="144"/>
      <c r="M35" s="144"/>
      <c r="N35" s="144"/>
      <c r="O35" s="144"/>
      <c r="P35" s="144"/>
      <c r="Q35" s="144"/>
      <c r="R35" s="144"/>
    </row>
    <row r="36" spans="1:18" ht="15.75" customHeight="1" x14ac:dyDescent="0.2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62"/>
      <c r="L36" s="144"/>
      <c r="M36" s="144"/>
      <c r="N36" s="144"/>
      <c r="O36" s="144"/>
      <c r="P36" s="144"/>
      <c r="Q36" s="144"/>
      <c r="R36" s="144"/>
    </row>
    <row r="37" spans="1:18" ht="15.75" customHeight="1" x14ac:dyDescent="0.2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62"/>
      <c r="L37" s="144"/>
      <c r="M37" s="144"/>
      <c r="N37" s="144"/>
      <c r="O37" s="144"/>
      <c r="P37" s="144"/>
      <c r="Q37" s="144"/>
      <c r="R37" s="144"/>
    </row>
    <row r="38" spans="1:18" ht="15.75" customHeight="1" x14ac:dyDescent="0.2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62"/>
      <c r="L38" s="144"/>
      <c r="M38" s="144"/>
      <c r="N38" s="144"/>
      <c r="O38" s="144"/>
      <c r="P38" s="144"/>
      <c r="Q38" s="144"/>
      <c r="R38" s="144"/>
    </row>
    <row r="39" spans="1:18" ht="15.75" customHeight="1" x14ac:dyDescent="0.2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62"/>
      <c r="L39" s="144"/>
      <c r="M39" s="144"/>
      <c r="N39" s="144"/>
      <c r="O39" s="144"/>
      <c r="P39" s="144"/>
      <c r="Q39" s="144"/>
      <c r="R39" s="144"/>
    </row>
    <row r="40" spans="1:18" ht="15.75" customHeight="1" x14ac:dyDescent="0.2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62"/>
      <c r="L40" s="144"/>
      <c r="M40" s="144"/>
      <c r="N40" s="144"/>
      <c r="O40" s="144"/>
      <c r="P40" s="144"/>
      <c r="Q40" s="144"/>
      <c r="R40" s="144"/>
    </row>
    <row r="41" spans="1:18" ht="15.75" customHeight="1" x14ac:dyDescent="0.2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62"/>
      <c r="L41" s="144"/>
      <c r="M41" s="144"/>
      <c r="N41" s="144"/>
      <c r="O41" s="144"/>
      <c r="P41" s="144"/>
      <c r="Q41" s="144"/>
      <c r="R41" s="144"/>
    </row>
    <row r="42" spans="1:18" ht="15.75" customHeight="1" x14ac:dyDescent="0.2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62"/>
      <c r="L42" s="144"/>
      <c r="M42" s="144"/>
      <c r="N42" s="144"/>
      <c r="O42" s="144"/>
      <c r="P42" s="144"/>
      <c r="Q42" s="144"/>
      <c r="R42" s="144"/>
    </row>
    <row r="43" spans="1:18" ht="15.75" customHeight="1" x14ac:dyDescent="0.2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62"/>
      <c r="L43" s="144"/>
      <c r="M43" s="144"/>
      <c r="N43" s="144"/>
      <c r="O43" s="144"/>
      <c r="P43" s="144"/>
      <c r="Q43" s="144"/>
      <c r="R43" s="144"/>
    </row>
    <row r="44" spans="1:18" ht="15.75" customHeight="1" x14ac:dyDescent="0.2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62"/>
      <c r="L44" s="144"/>
      <c r="M44" s="144"/>
      <c r="N44" s="144"/>
      <c r="O44" s="144"/>
      <c r="P44" s="144"/>
      <c r="Q44" s="144"/>
      <c r="R44" s="144"/>
    </row>
    <row r="45" spans="1:18" ht="15.75" customHeight="1" x14ac:dyDescent="0.2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62"/>
      <c r="L45" s="144"/>
      <c r="M45" s="144"/>
      <c r="N45" s="144"/>
      <c r="O45" s="144"/>
      <c r="P45" s="144"/>
      <c r="Q45" s="144"/>
      <c r="R45" s="144"/>
    </row>
    <row r="46" spans="1:18" ht="15.75" customHeight="1" x14ac:dyDescent="0.2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62"/>
      <c r="L46" s="144"/>
      <c r="M46" s="144"/>
      <c r="N46" s="144"/>
      <c r="O46" s="144"/>
      <c r="P46" s="144"/>
      <c r="Q46" s="144"/>
      <c r="R46" s="144"/>
    </row>
    <row r="47" spans="1:18" ht="15.75" customHeight="1" x14ac:dyDescent="0.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62"/>
      <c r="L47" s="144"/>
      <c r="M47" s="144"/>
      <c r="N47" s="144"/>
      <c r="O47" s="144"/>
      <c r="P47" s="144"/>
      <c r="Q47" s="144"/>
      <c r="R47" s="144"/>
    </row>
    <row r="48" spans="1:18" ht="15.75" customHeight="1" x14ac:dyDescent="0.2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62"/>
      <c r="L48" s="144"/>
      <c r="M48" s="144"/>
      <c r="N48" s="144"/>
      <c r="O48" s="144"/>
      <c r="P48" s="144"/>
      <c r="Q48" s="144"/>
      <c r="R48" s="144"/>
    </row>
    <row r="49" spans="1:18" ht="15.75" customHeight="1" x14ac:dyDescent="0.2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62"/>
      <c r="L49" s="144"/>
      <c r="M49" s="144"/>
      <c r="N49" s="144"/>
      <c r="O49" s="144"/>
      <c r="P49" s="144"/>
      <c r="Q49" s="144"/>
      <c r="R49" s="144"/>
    </row>
    <row r="50" spans="1:18" ht="15.75" customHeight="1" x14ac:dyDescent="0.2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62"/>
      <c r="L50" s="144"/>
      <c r="M50" s="144"/>
      <c r="N50" s="144"/>
      <c r="O50" s="144"/>
      <c r="P50" s="144"/>
      <c r="Q50" s="144"/>
      <c r="R50" s="144"/>
    </row>
    <row r="51" spans="1:18" ht="15.75" customHeight="1" x14ac:dyDescent="0.2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62"/>
      <c r="L51" s="144"/>
      <c r="M51" s="144"/>
      <c r="N51" s="144"/>
      <c r="O51" s="144"/>
      <c r="P51" s="144"/>
      <c r="Q51" s="144"/>
      <c r="R51" s="144"/>
    </row>
    <row r="52" spans="1:18" ht="15.75" customHeight="1" x14ac:dyDescent="0.2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62"/>
      <c r="L52" s="144"/>
      <c r="M52" s="144"/>
      <c r="N52" s="144"/>
      <c r="O52" s="144"/>
      <c r="P52" s="144"/>
      <c r="Q52" s="144"/>
      <c r="R52" s="144"/>
    </row>
    <row r="53" spans="1:18" ht="15.75" customHeight="1" x14ac:dyDescent="0.2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62"/>
      <c r="L53" s="144"/>
      <c r="M53" s="144"/>
      <c r="N53" s="144"/>
      <c r="O53" s="144"/>
      <c r="P53" s="144"/>
      <c r="Q53" s="144"/>
      <c r="R53" s="144"/>
    </row>
    <row r="54" spans="1:18" ht="15.75" customHeight="1" x14ac:dyDescent="0.2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62"/>
      <c r="L54" s="144"/>
      <c r="M54" s="144"/>
      <c r="N54" s="144"/>
      <c r="O54" s="144"/>
      <c r="P54" s="144"/>
      <c r="Q54" s="144"/>
      <c r="R54" s="144"/>
    </row>
    <row r="55" spans="1:18" ht="15.75" customHeight="1" x14ac:dyDescent="0.2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62"/>
      <c r="L55" s="144"/>
      <c r="M55" s="144"/>
      <c r="N55" s="144"/>
      <c r="O55" s="144"/>
      <c r="P55" s="144"/>
      <c r="Q55" s="144"/>
      <c r="R55" s="144"/>
    </row>
    <row r="56" spans="1:18" ht="15.75" customHeight="1" x14ac:dyDescent="0.2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62"/>
      <c r="L56" s="144"/>
      <c r="M56" s="144"/>
      <c r="N56" s="144"/>
      <c r="O56" s="144"/>
      <c r="P56" s="144"/>
      <c r="Q56" s="144"/>
      <c r="R56" s="144"/>
    </row>
    <row r="57" spans="1:18" ht="15.75" customHeight="1" x14ac:dyDescent="0.2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62"/>
      <c r="L57" s="144"/>
      <c r="M57" s="144"/>
      <c r="N57" s="144"/>
      <c r="O57" s="144"/>
      <c r="P57" s="144"/>
      <c r="Q57" s="144"/>
      <c r="R57" s="144"/>
    </row>
    <row r="58" spans="1:18" ht="15.75" customHeight="1" x14ac:dyDescent="0.2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62"/>
      <c r="L58" s="144"/>
      <c r="M58" s="144"/>
      <c r="N58" s="144"/>
      <c r="O58" s="144"/>
      <c r="P58" s="144"/>
      <c r="Q58" s="144"/>
      <c r="R58" s="144"/>
    </row>
    <row r="59" spans="1:18" ht="15.75" customHeight="1" x14ac:dyDescent="0.2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62"/>
      <c r="L59" s="144"/>
      <c r="M59" s="144"/>
      <c r="N59" s="144"/>
      <c r="O59" s="144"/>
      <c r="P59" s="144"/>
      <c r="Q59" s="144"/>
      <c r="R59" s="144"/>
    </row>
    <row r="60" spans="1:18" ht="15.75" customHeight="1" x14ac:dyDescent="0.2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62"/>
      <c r="L60" s="144"/>
      <c r="M60" s="144"/>
      <c r="N60" s="144"/>
      <c r="O60" s="144"/>
      <c r="P60" s="144"/>
      <c r="Q60" s="144"/>
      <c r="R60" s="144"/>
    </row>
    <row r="61" spans="1:18" ht="15.75" customHeight="1" x14ac:dyDescent="0.2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62"/>
      <c r="L61" s="144"/>
      <c r="M61" s="144"/>
      <c r="N61" s="144"/>
      <c r="O61" s="144"/>
      <c r="P61" s="144"/>
      <c r="Q61" s="144"/>
      <c r="R61" s="144"/>
    </row>
    <row r="62" spans="1:18" ht="15.75" customHeight="1" x14ac:dyDescent="0.2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62"/>
      <c r="L62" s="144"/>
      <c r="M62" s="144"/>
      <c r="N62" s="144"/>
      <c r="O62" s="144"/>
      <c r="P62" s="144"/>
      <c r="Q62" s="144"/>
      <c r="R62" s="144"/>
    </row>
    <row r="63" spans="1:18" ht="15.75" customHeight="1" x14ac:dyDescent="0.2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62"/>
      <c r="L63" s="144"/>
      <c r="M63" s="144"/>
      <c r="N63" s="144"/>
      <c r="O63" s="144"/>
      <c r="P63" s="144"/>
      <c r="Q63" s="144"/>
      <c r="R63" s="144"/>
    </row>
    <row r="64" spans="1:18" ht="15.75" customHeight="1" x14ac:dyDescent="0.2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62"/>
      <c r="L64" s="144"/>
      <c r="M64" s="144"/>
      <c r="N64" s="144"/>
      <c r="O64" s="144"/>
      <c r="P64" s="144"/>
      <c r="Q64" s="144"/>
      <c r="R64" s="144"/>
    </row>
    <row r="65" spans="1:18" ht="15.75" customHeight="1" x14ac:dyDescent="0.2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62"/>
      <c r="L65" s="144"/>
      <c r="M65" s="144"/>
      <c r="N65" s="144"/>
      <c r="O65" s="144"/>
      <c r="P65" s="144"/>
      <c r="Q65" s="144"/>
      <c r="R65" s="144"/>
    </row>
    <row r="66" spans="1:18" ht="15.75" customHeight="1" x14ac:dyDescent="0.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62"/>
      <c r="L66" s="144"/>
      <c r="M66" s="144"/>
      <c r="N66" s="144"/>
      <c r="O66" s="144"/>
      <c r="P66" s="144"/>
      <c r="Q66" s="144"/>
      <c r="R66" s="144"/>
    </row>
    <row r="67" spans="1:18" ht="15.75" customHeight="1" x14ac:dyDescent="0.2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62"/>
      <c r="L67" s="144"/>
      <c r="M67" s="144"/>
      <c r="N67" s="144"/>
      <c r="O67" s="144"/>
      <c r="P67" s="144"/>
      <c r="Q67" s="144"/>
      <c r="R67" s="144"/>
    </row>
    <row r="68" spans="1:18" ht="15.75" customHeight="1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62"/>
      <c r="L68" s="144"/>
      <c r="M68" s="144"/>
      <c r="N68" s="144"/>
      <c r="O68" s="144"/>
      <c r="P68" s="144"/>
      <c r="Q68" s="144"/>
      <c r="R68" s="144"/>
    </row>
    <row r="69" spans="1:18" ht="15.75" customHeight="1" x14ac:dyDescent="0.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62"/>
      <c r="L69" s="144"/>
      <c r="M69" s="144"/>
      <c r="N69" s="144"/>
      <c r="O69" s="144"/>
      <c r="P69" s="144"/>
      <c r="Q69" s="144"/>
      <c r="R69" s="144"/>
    </row>
    <row r="70" spans="1:18" ht="15.75" customHeight="1" x14ac:dyDescent="0.2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62"/>
      <c r="L70" s="144"/>
      <c r="M70" s="144"/>
      <c r="N70" s="144"/>
      <c r="O70" s="144"/>
      <c r="P70" s="144"/>
      <c r="Q70" s="144"/>
      <c r="R70" s="144"/>
    </row>
  </sheetData>
  <mergeCells count="2">
    <mergeCell ref="A4:A19"/>
    <mergeCell ref="B2:L2"/>
  </mergeCells>
  <printOptions horizontalCentered="1" gridLines="1"/>
  <pageMargins left="1" right="1" top="1" bottom="1" header="0.5" footer="0.5"/>
  <pageSetup paperSize="11" scale="45" fitToHeight="0" pageOrder="overThenDown" orientation="landscape" cellComments="atEnd" r:id="rId1"/>
  <headerFooter>
    <oddHeader>&amp;CJAS LEARNING HUB
www.jaslearninghub.com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2:R71"/>
  <sheetViews>
    <sheetView view="pageBreakPreview" zoomScale="60" zoomScaleNormal="66" workbookViewId="0">
      <selection activeCell="D21" sqref="D21"/>
    </sheetView>
  </sheetViews>
  <sheetFormatPr defaultColWidth="12.5703125" defaultRowHeight="15.75" customHeight="1" x14ac:dyDescent="0.2"/>
  <cols>
    <col min="1" max="1" width="8.5703125" style="165" customWidth="1"/>
    <col min="2" max="2" width="9.5703125" style="165" customWidth="1"/>
    <col min="3" max="13" width="11.5703125" style="165" customWidth="1"/>
    <col min="14" max="14" width="24" style="165" customWidth="1"/>
    <col min="15" max="16384" width="12.5703125" style="165"/>
  </cols>
  <sheetData>
    <row r="2" spans="1:17" ht="27.6" customHeight="1" thickBot="1" x14ac:dyDescent="0.35">
      <c r="B2" s="238" t="s">
        <v>70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155"/>
      <c r="N2" s="162"/>
      <c r="O2" s="162"/>
      <c r="P2" s="162"/>
      <c r="Q2" s="162"/>
    </row>
    <row r="3" spans="1:17" ht="27.6" customHeight="1" x14ac:dyDescent="0.25">
      <c r="A3" s="158" t="s">
        <v>66</v>
      </c>
      <c r="B3" s="159" t="s">
        <v>36</v>
      </c>
      <c r="C3" s="160" t="s">
        <v>68</v>
      </c>
      <c r="D3" s="160" t="s">
        <v>74</v>
      </c>
      <c r="E3" s="159" t="s">
        <v>75</v>
      </c>
      <c r="F3" s="159" t="s">
        <v>76</v>
      </c>
      <c r="G3" s="159"/>
      <c r="H3" s="159" t="s">
        <v>77</v>
      </c>
      <c r="I3" s="159"/>
      <c r="J3" s="159"/>
      <c r="K3" s="159"/>
      <c r="L3" s="159"/>
      <c r="M3" s="161"/>
      <c r="N3" s="142"/>
      <c r="O3" s="162"/>
      <c r="P3" s="162"/>
      <c r="Q3" s="162"/>
    </row>
    <row r="4" spans="1:17" s="175" customFormat="1" ht="27.6" customHeight="1" x14ac:dyDescent="0.25">
      <c r="A4" s="181"/>
      <c r="B4" s="182"/>
      <c r="C4" s="194">
        <f>'A-Expense (1-15)'!C20</f>
        <v>480</v>
      </c>
      <c r="D4" s="194">
        <f>'A-Expense (1-15)'!D20</f>
        <v>0</v>
      </c>
      <c r="E4" s="194">
        <f>'A-Expense (1-15)'!E20</f>
        <v>0</v>
      </c>
      <c r="F4" s="194">
        <f>'A-Expense (1-15)'!F20</f>
        <v>0</v>
      </c>
      <c r="G4" s="194">
        <f>'A-Expense (1-15)'!G20</f>
        <v>0</v>
      </c>
      <c r="H4" s="194">
        <f>'A-Expense (1-15)'!H20</f>
        <v>0</v>
      </c>
      <c r="I4" s="194">
        <f>'A-Expense (1-15)'!I20</f>
        <v>0</v>
      </c>
      <c r="J4" s="194">
        <f>'A-Expense (1-15)'!J20</f>
        <v>0</v>
      </c>
      <c r="K4" s="194">
        <f>'A-Expense (1-15)'!K20</f>
        <v>0</v>
      </c>
      <c r="L4" s="194">
        <f>'A-Expense (1-15)'!L20</f>
        <v>0</v>
      </c>
      <c r="M4" s="194">
        <f>'A-Expense (1-15)'!M20</f>
        <v>0</v>
      </c>
      <c r="N4" s="142"/>
      <c r="O4" s="162"/>
      <c r="P4" s="162"/>
      <c r="Q4" s="162"/>
    </row>
    <row r="5" spans="1:17" ht="27.6" customHeight="1" x14ac:dyDescent="0.25">
      <c r="A5" s="236" t="s">
        <v>73</v>
      </c>
      <c r="B5" s="149">
        <v>16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9"/>
      <c r="N5" s="162"/>
      <c r="O5" s="162"/>
      <c r="P5" s="162"/>
      <c r="Q5" s="162"/>
    </row>
    <row r="6" spans="1:17" ht="27.6" customHeight="1" x14ac:dyDescent="0.25">
      <c r="A6" s="237"/>
      <c r="B6" s="150">
        <v>17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1"/>
      <c r="N6" s="162"/>
      <c r="O6" s="162"/>
      <c r="P6" s="162"/>
      <c r="Q6" s="162"/>
    </row>
    <row r="7" spans="1:17" ht="27.6" customHeight="1" x14ac:dyDescent="0.25">
      <c r="A7" s="237"/>
      <c r="B7" s="150">
        <v>18</v>
      </c>
      <c r="C7" s="190"/>
      <c r="D7" s="192"/>
      <c r="E7" s="192"/>
      <c r="F7" s="192"/>
      <c r="G7" s="192"/>
      <c r="H7" s="192"/>
      <c r="I7" s="192"/>
      <c r="J7" s="192"/>
      <c r="K7" s="192"/>
      <c r="L7" s="192"/>
      <c r="M7" s="193"/>
      <c r="N7" s="162"/>
      <c r="O7" s="162"/>
      <c r="P7" s="162"/>
      <c r="Q7" s="162"/>
    </row>
    <row r="8" spans="1:17" ht="27.6" customHeight="1" x14ac:dyDescent="0.25">
      <c r="A8" s="237"/>
      <c r="B8" s="149">
        <v>19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1"/>
      <c r="N8" s="162"/>
      <c r="O8" s="162"/>
      <c r="P8" s="162"/>
      <c r="Q8" s="162"/>
    </row>
    <row r="9" spans="1:17" ht="27.6" customHeight="1" x14ac:dyDescent="0.25">
      <c r="A9" s="237"/>
      <c r="B9" s="150">
        <v>20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1"/>
      <c r="N9" s="162"/>
      <c r="O9" s="162"/>
      <c r="P9" s="162"/>
      <c r="Q9" s="154"/>
    </row>
    <row r="10" spans="1:17" ht="27.6" customHeight="1" x14ac:dyDescent="0.25">
      <c r="A10" s="237"/>
      <c r="B10" s="150">
        <v>21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1"/>
      <c r="N10" s="162"/>
      <c r="O10" s="162"/>
      <c r="P10" s="162"/>
      <c r="Q10" s="162"/>
    </row>
    <row r="11" spans="1:17" ht="27.6" customHeight="1" x14ac:dyDescent="0.25">
      <c r="A11" s="237"/>
      <c r="B11" s="149">
        <v>22</v>
      </c>
      <c r="C11" s="190">
        <v>240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1"/>
      <c r="N11" s="162"/>
      <c r="O11" s="162"/>
      <c r="P11" s="162"/>
      <c r="Q11" s="162"/>
    </row>
    <row r="12" spans="1:17" ht="27.6" customHeight="1" x14ac:dyDescent="0.25">
      <c r="A12" s="237"/>
      <c r="B12" s="150">
        <v>23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1"/>
      <c r="N12" s="162"/>
      <c r="O12" s="162"/>
      <c r="P12" s="162"/>
      <c r="Q12" s="162"/>
    </row>
    <row r="13" spans="1:17" ht="27.6" customHeight="1" x14ac:dyDescent="0.25">
      <c r="A13" s="237"/>
      <c r="B13" s="150">
        <v>24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1"/>
      <c r="N13" s="162"/>
      <c r="O13" s="162"/>
      <c r="P13" s="162"/>
      <c r="Q13" s="162"/>
    </row>
    <row r="14" spans="1:17" ht="27.6" customHeight="1" x14ac:dyDescent="0.25">
      <c r="A14" s="237"/>
      <c r="B14" s="149">
        <v>25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1"/>
      <c r="N14" s="162"/>
      <c r="O14" s="162"/>
      <c r="P14" s="162"/>
      <c r="Q14" s="162"/>
    </row>
    <row r="15" spans="1:17" ht="27.6" customHeight="1" x14ac:dyDescent="0.25">
      <c r="A15" s="237"/>
      <c r="B15" s="150">
        <v>26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1"/>
      <c r="N15" s="162"/>
      <c r="O15" s="162"/>
      <c r="P15" s="162"/>
      <c r="Q15" s="162"/>
    </row>
    <row r="16" spans="1:17" ht="27.6" customHeight="1" x14ac:dyDescent="0.25">
      <c r="A16" s="237"/>
      <c r="B16" s="150">
        <v>27</v>
      </c>
      <c r="C16" s="190">
        <v>240</v>
      </c>
      <c r="D16" s="190"/>
      <c r="E16" s="190"/>
      <c r="F16" s="190"/>
      <c r="G16" s="190"/>
      <c r="H16" s="190"/>
      <c r="I16" s="190"/>
      <c r="J16" s="190"/>
      <c r="K16" s="190"/>
      <c r="L16" s="190"/>
      <c r="M16" s="191"/>
      <c r="N16" s="162"/>
      <c r="O16" s="162"/>
      <c r="P16" s="162"/>
      <c r="Q16" s="162"/>
    </row>
    <row r="17" spans="1:18" ht="27.6" customHeight="1" x14ac:dyDescent="0.25">
      <c r="A17" s="237"/>
      <c r="B17" s="149">
        <v>28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1"/>
      <c r="N17" s="162"/>
      <c r="O17" s="162"/>
      <c r="P17" s="162"/>
      <c r="Q17" s="162"/>
    </row>
    <row r="18" spans="1:18" ht="27.6" customHeight="1" x14ac:dyDescent="0.25">
      <c r="A18" s="237"/>
      <c r="B18" s="150">
        <v>29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1"/>
      <c r="N18" s="162"/>
      <c r="O18" s="162"/>
      <c r="P18" s="162"/>
      <c r="Q18" s="162"/>
    </row>
    <row r="19" spans="1:18" ht="27.6" customHeight="1" x14ac:dyDescent="0.25">
      <c r="A19" s="237"/>
      <c r="B19" s="150">
        <v>30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1"/>
      <c r="N19" s="162"/>
      <c r="O19" s="162"/>
      <c r="P19" s="162"/>
      <c r="Q19" s="162"/>
    </row>
    <row r="20" spans="1:18" ht="27.6" customHeight="1" x14ac:dyDescent="0.25">
      <c r="A20" s="237"/>
      <c r="B20" s="149">
        <v>31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1"/>
      <c r="N20" s="162"/>
      <c r="O20" s="162"/>
      <c r="P20" s="162"/>
      <c r="Q20" s="162"/>
    </row>
    <row r="21" spans="1:18" ht="27.6" customHeight="1" thickBot="1" x14ac:dyDescent="0.3">
      <c r="A21" s="151"/>
      <c r="B21" s="153" t="s">
        <v>67</v>
      </c>
      <c r="C21" s="198">
        <f>SUM(C4:C20)</f>
        <v>960</v>
      </c>
      <c r="D21" s="198">
        <f t="shared" ref="D21:M21" si="0">SUM(D4:D20)</f>
        <v>0</v>
      </c>
      <c r="E21" s="198">
        <f t="shared" si="0"/>
        <v>0</v>
      </c>
      <c r="F21" s="198">
        <f t="shared" si="0"/>
        <v>0</v>
      </c>
      <c r="G21" s="198">
        <f t="shared" si="0"/>
        <v>0</v>
      </c>
      <c r="H21" s="198">
        <f t="shared" si="0"/>
        <v>0</v>
      </c>
      <c r="I21" s="198">
        <f t="shared" si="0"/>
        <v>0</v>
      </c>
      <c r="J21" s="198">
        <f t="shared" si="0"/>
        <v>0</v>
      </c>
      <c r="K21" s="198">
        <f t="shared" si="0"/>
        <v>0</v>
      </c>
      <c r="L21" s="198">
        <f t="shared" si="0"/>
        <v>0</v>
      </c>
      <c r="M21" s="198">
        <f t="shared" si="0"/>
        <v>0</v>
      </c>
      <c r="N21" s="162"/>
      <c r="O21" s="162"/>
      <c r="P21" s="162"/>
      <c r="Q21" s="162"/>
    </row>
    <row r="22" spans="1:18" x14ac:dyDescent="0.25">
      <c r="A22" s="141"/>
      <c r="B22" s="141"/>
      <c r="C22" s="141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62"/>
      <c r="O22" s="162"/>
      <c r="P22" s="162"/>
      <c r="Q22" s="162"/>
      <c r="R22" s="162"/>
    </row>
    <row r="23" spans="1:18" x14ac:dyDescent="0.25">
      <c r="A23" s="141"/>
      <c r="B23" s="141"/>
      <c r="C23" s="141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62"/>
      <c r="O23" s="162"/>
      <c r="P23" s="162"/>
      <c r="Q23" s="162"/>
      <c r="R23" s="162"/>
    </row>
    <row r="24" spans="1:18" x14ac:dyDescent="0.25">
      <c r="A24" s="141"/>
      <c r="B24" s="141"/>
      <c r="C24" s="141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62"/>
      <c r="O24" s="162"/>
      <c r="P24" s="162"/>
      <c r="Q24" s="162"/>
      <c r="R24" s="162"/>
    </row>
    <row r="25" spans="1:18" x14ac:dyDescent="0.25">
      <c r="A25" s="141"/>
      <c r="B25" s="141"/>
      <c r="C25" s="141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62"/>
      <c r="O25" s="162"/>
      <c r="P25" s="162"/>
      <c r="Q25" s="162"/>
      <c r="R25" s="162"/>
    </row>
    <row r="26" spans="1:18" x14ac:dyDescent="0.25">
      <c r="A26" s="141"/>
      <c r="B26" s="141"/>
      <c r="C26" s="141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62"/>
      <c r="O26" s="162"/>
      <c r="P26" s="162"/>
      <c r="Q26" s="162"/>
      <c r="R26" s="162"/>
    </row>
    <row r="27" spans="1:18" x14ac:dyDescent="0.25">
      <c r="A27" s="141"/>
      <c r="B27" s="141"/>
      <c r="C27" s="141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62"/>
      <c r="O27" s="162"/>
      <c r="P27" s="162"/>
      <c r="Q27" s="162"/>
      <c r="R27" s="162"/>
    </row>
    <row r="28" spans="1:18" x14ac:dyDescent="0.25">
      <c r="A28" s="141"/>
      <c r="B28" s="141"/>
      <c r="C28" s="141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62"/>
      <c r="O28" s="162"/>
      <c r="P28" s="162"/>
      <c r="Q28" s="162"/>
      <c r="R28" s="162"/>
    </row>
    <row r="29" spans="1:18" ht="15.75" customHeight="1" x14ac:dyDescent="0.2">
      <c r="A29" s="162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</row>
    <row r="30" spans="1:18" ht="15.75" customHeight="1" x14ac:dyDescent="0.2">
      <c r="A30" s="162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</row>
    <row r="31" spans="1:18" ht="15.75" customHeight="1" x14ac:dyDescent="0.2">
      <c r="A31" s="162"/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</row>
    <row r="32" spans="1:18" ht="15.75" customHeight="1" x14ac:dyDescent="0.2">
      <c r="A32" s="162"/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</row>
    <row r="33" spans="1:18" ht="15.75" customHeight="1" x14ac:dyDescent="0.2">
      <c r="A33" s="162"/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</row>
    <row r="34" spans="1:18" ht="15.75" customHeight="1" x14ac:dyDescent="0.2">
      <c r="A34" s="162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</row>
    <row r="35" spans="1:18" ht="15.75" customHeight="1" x14ac:dyDescent="0.2">
      <c r="A35" s="162"/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</row>
    <row r="36" spans="1:18" ht="15.75" customHeight="1" x14ac:dyDescent="0.2">
      <c r="A36" s="162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</row>
    <row r="37" spans="1:18" ht="15.75" customHeight="1" x14ac:dyDescent="0.2">
      <c r="A37" s="162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</row>
    <row r="38" spans="1:18" ht="15.75" customHeight="1" x14ac:dyDescent="0.2">
      <c r="A38" s="162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</row>
    <row r="39" spans="1:18" ht="15.75" customHeight="1" x14ac:dyDescent="0.2">
      <c r="A39" s="162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</row>
    <row r="40" spans="1:18" ht="15.75" customHeight="1" x14ac:dyDescent="0.2">
      <c r="A40" s="162"/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</row>
    <row r="41" spans="1:18" ht="15.75" customHeight="1" x14ac:dyDescent="0.2">
      <c r="A41" s="162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</row>
    <row r="42" spans="1:18" ht="15.75" customHeight="1" x14ac:dyDescent="0.2">
      <c r="A42" s="162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</row>
    <row r="43" spans="1:18" ht="15.75" customHeight="1" x14ac:dyDescent="0.2">
      <c r="A43" s="162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</row>
    <row r="44" spans="1:18" ht="15.75" customHeight="1" x14ac:dyDescent="0.2">
      <c r="A44" s="162"/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</row>
    <row r="45" spans="1:18" ht="15.75" customHeight="1" x14ac:dyDescent="0.2">
      <c r="A45" s="162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</row>
    <row r="46" spans="1:18" ht="15.75" customHeight="1" x14ac:dyDescent="0.2">
      <c r="A46" s="162"/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</row>
    <row r="47" spans="1:18" ht="15.75" customHeight="1" x14ac:dyDescent="0.2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</row>
    <row r="48" spans="1:18" ht="15.75" customHeight="1" x14ac:dyDescent="0.2">
      <c r="A48" s="162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</row>
    <row r="49" spans="1:18" ht="15.75" customHeight="1" x14ac:dyDescent="0.2">
      <c r="A49" s="162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</row>
    <row r="50" spans="1:18" ht="15.75" customHeight="1" x14ac:dyDescent="0.2">
      <c r="A50" s="162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</row>
    <row r="51" spans="1:18" ht="15.75" customHeight="1" x14ac:dyDescent="0.2">
      <c r="A51" s="162"/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</row>
    <row r="52" spans="1:18" ht="15.75" customHeight="1" x14ac:dyDescent="0.2">
      <c r="A52" s="162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</row>
    <row r="53" spans="1:18" ht="15.75" customHeight="1" x14ac:dyDescent="0.2">
      <c r="A53" s="162"/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</row>
    <row r="54" spans="1:18" ht="15.75" customHeight="1" x14ac:dyDescent="0.2">
      <c r="A54" s="162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</row>
    <row r="55" spans="1:18" ht="15.75" customHeight="1" x14ac:dyDescent="0.2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</row>
    <row r="56" spans="1:18" ht="15.75" customHeight="1" x14ac:dyDescent="0.2">
      <c r="A56" s="162"/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</row>
    <row r="57" spans="1:18" ht="15.75" customHeight="1" x14ac:dyDescent="0.2">
      <c r="A57" s="162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</row>
    <row r="58" spans="1:18" ht="15.75" customHeight="1" x14ac:dyDescent="0.2">
      <c r="A58" s="162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</row>
    <row r="59" spans="1:18" ht="15.75" customHeight="1" x14ac:dyDescent="0.2">
      <c r="A59" s="162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</row>
    <row r="60" spans="1:18" ht="15.75" customHeight="1" x14ac:dyDescent="0.2">
      <c r="A60" s="162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</row>
    <row r="61" spans="1:18" ht="15.75" customHeight="1" x14ac:dyDescent="0.2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</row>
    <row r="62" spans="1:18" ht="15.75" customHeight="1" x14ac:dyDescent="0.2">
      <c r="A62" s="162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</row>
    <row r="63" spans="1:18" ht="15.75" customHeight="1" x14ac:dyDescent="0.2">
      <c r="A63" s="162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</row>
    <row r="64" spans="1:18" ht="15.75" customHeight="1" x14ac:dyDescent="0.2">
      <c r="A64" s="16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</row>
    <row r="65" spans="1:18" ht="15.75" customHeight="1" x14ac:dyDescent="0.2">
      <c r="A65" s="162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</row>
    <row r="66" spans="1:18" ht="15.75" customHeight="1" x14ac:dyDescent="0.2">
      <c r="A66" s="16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</row>
    <row r="67" spans="1:18" ht="15.75" customHeight="1" x14ac:dyDescent="0.2">
      <c r="A67" s="16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</row>
    <row r="68" spans="1:18" ht="15.75" customHeight="1" x14ac:dyDescent="0.2">
      <c r="A68" s="16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</row>
    <row r="69" spans="1:18" ht="15.75" customHeight="1" x14ac:dyDescent="0.2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</row>
    <row r="70" spans="1:18" ht="15.75" customHeight="1" x14ac:dyDescent="0.2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</row>
    <row r="71" spans="1:18" ht="15.75" customHeight="1" x14ac:dyDescent="0.2">
      <c r="A71" s="16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</row>
  </sheetData>
  <mergeCells count="2">
    <mergeCell ref="B2:L2"/>
    <mergeCell ref="A5:A20"/>
  </mergeCells>
  <printOptions horizontalCentered="1" gridLines="1"/>
  <pageMargins left="1" right="1" top="1" bottom="1" header="0.5" footer="0.5"/>
  <pageSetup paperSize="11" scale="48" fitToHeight="0" pageOrder="overThenDown" orientation="landscape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2:M69"/>
  <sheetViews>
    <sheetView view="pageBreakPreview" zoomScale="60" zoomScaleNormal="66" workbookViewId="0">
      <selection activeCell="G2" sqref="G2"/>
    </sheetView>
  </sheetViews>
  <sheetFormatPr defaultColWidth="12.5703125" defaultRowHeight="15.75" customHeight="1" x14ac:dyDescent="0.2"/>
  <cols>
    <col min="1" max="1" width="7" style="143" customWidth="1"/>
    <col min="2" max="2" width="35.5703125" style="143" customWidth="1"/>
    <col min="3" max="3" width="9.5703125" style="143" customWidth="1"/>
    <col min="4" max="4" width="35.5703125" style="143" customWidth="1"/>
    <col min="5" max="5" width="9.5703125" style="143" customWidth="1"/>
    <col min="6" max="6" width="25.5703125" style="143" customWidth="1"/>
    <col min="7" max="7" width="9.5703125" style="143" customWidth="1"/>
    <col min="8" max="8" width="24" style="143" customWidth="1"/>
    <col min="9" max="16384" width="12.5703125" style="143"/>
  </cols>
  <sheetData>
    <row r="2" spans="1:13" s="176" customFormat="1" ht="15.75" customHeight="1" x14ac:dyDescent="0.2"/>
    <row r="3" spans="1:13" ht="25.5" customHeight="1" thickBot="1" x14ac:dyDescent="0.35">
      <c r="B3" s="240" t="s">
        <v>71</v>
      </c>
      <c r="C3" s="240"/>
      <c r="D3" s="240"/>
      <c r="E3" s="140"/>
      <c r="F3" s="163" t="s">
        <v>72</v>
      </c>
      <c r="G3" s="166">
        <v>1</v>
      </c>
      <c r="H3" s="144"/>
      <c r="I3" s="144"/>
      <c r="J3" s="144"/>
      <c r="K3" s="144"/>
    </row>
    <row r="4" spans="1:13" ht="25.5" customHeight="1" x14ac:dyDescent="0.25">
      <c r="A4" s="167"/>
      <c r="B4" s="156" t="s">
        <v>64</v>
      </c>
      <c r="C4" s="168" t="s">
        <v>43</v>
      </c>
      <c r="D4" s="156" t="s">
        <v>58</v>
      </c>
      <c r="E4" s="168" t="s">
        <v>43</v>
      </c>
      <c r="F4" s="156" t="s">
        <v>59</v>
      </c>
      <c r="G4" s="169" t="s">
        <v>43</v>
      </c>
      <c r="H4" s="142"/>
      <c r="I4" s="144"/>
      <c r="J4" s="144"/>
      <c r="K4" s="144"/>
    </row>
    <row r="5" spans="1:13" ht="24.6" customHeight="1" x14ac:dyDescent="0.25">
      <c r="A5" s="239" t="s">
        <v>69</v>
      </c>
      <c r="B5" s="170" t="s">
        <v>16</v>
      </c>
      <c r="C5" s="199">
        <v>40</v>
      </c>
      <c r="D5" s="172"/>
      <c r="E5" s="177">
        <v>32</v>
      </c>
      <c r="F5" s="145"/>
      <c r="G5" s="201">
        <v>23</v>
      </c>
      <c r="H5" s="144"/>
      <c r="I5" s="144"/>
      <c r="J5" s="144"/>
      <c r="K5" s="144"/>
    </row>
    <row r="6" spans="1:13" ht="24.6" customHeight="1" x14ac:dyDescent="0.25">
      <c r="A6" s="239"/>
      <c r="B6" s="171"/>
      <c r="C6" s="199"/>
      <c r="D6" s="173"/>
      <c r="E6" s="178"/>
      <c r="F6" s="146"/>
      <c r="G6" s="202"/>
      <c r="H6" s="144"/>
      <c r="I6" s="144"/>
      <c r="J6" s="144"/>
      <c r="K6" s="144"/>
    </row>
    <row r="7" spans="1:13" ht="24.6" customHeight="1" x14ac:dyDescent="0.25">
      <c r="A7" s="239"/>
      <c r="B7" s="171"/>
      <c r="C7" s="199"/>
      <c r="D7" s="174"/>
      <c r="E7" s="179"/>
      <c r="F7" s="147"/>
      <c r="G7" s="203"/>
      <c r="H7" s="144"/>
      <c r="I7" s="144"/>
      <c r="J7" s="144"/>
      <c r="K7" s="144"/>
    </row>
    <row r="8" spans="1:13" ht="24.6" customHeight="1" x14ac:dyDescent="0.25">
      <c r="A8" s="239"/>
      <c r="B8" s="171"/>
      <c r="C8" s="199"/>
      <c r="D8" s="173"/>
      <c r="E8" s="178"/>
      <c r="F8" s="146"/>
      <c r="G8" s="202"/>
      <c r="H8" s="144"/>
      <c r="I8" s="144"/>
      <c r="J8" s="144"/>
      <c r="K8" s="144"/>
    </row>
    <row r="9" spans="1:13" ht="24.6" customHeight="1" x14ac:dyDescent="0.25">
      <c r="A9" s="239"/>
      <c r="B9" s="171"/>
      <c r="C9" s="199"/>
      <c r="D9" s="173"/>
      <c r="E9" s="178"/>
      <c r="F9" s="145"/>
      <c r="G9" s="201"/>
      <c r="H9" s="144"/>
      <c r="I9" s="144"/>
      <c r="J9" s="144"/>
      <c r="K9" s="144"/>
    </row>
    <row r="10" spans="1:13" ht="24.6" customHeight="1" x14ac:dyDescent="0.25">
      <c r="A10" s="239"/>
      <c r="B10" s="171"/>
      <c r="C10" s="199"/>
      <c r="D10" s="173"/>
      <c r="E10" s="178"/>
      <c r="F10" s="145"/>
      <c r="G10" s="201"/>
      <c r="H10" s="144"/>
      <c r="I10" s="144"/>
      <c r="J10" s="144"/>
      <c r="K10" s="144"/>
    </row>
    <row r="11" spans="1:13" ht="24.6" customHeight="1" x14ac:dyDescent="0.25">
      <c r="A11" s="239"/>
      <c r="B11" s="171"/>
      <c r="C11" s="199"/>
      <c r="D11" s="173"/>
      <c r="E11" s="178"/>
      <c r="F11" s="145"/>
      <c r="G11" s="201"/>
      <c r="H11" s="144"/>
      <c r="I11" s="144"/>
      <c r="J11" s="144"/>
      <c r="K11" s="144"/>
    </row>
    <row r="12" spans="1:13" ht="24.6" customHeight="1" x14ac:dyDescent="0.25">
      <c r="A12" s="239"/>
      <c r="B12" s="171"/>
      <c r="C12" s="199"/>
      <c r="D12" s="173"/>
      <c r="E12" s="178"/>
      <c r="F12" s="145"/>
      <c r="G12" s="201"/>
      <c r="H12" s="144"/>
      <c r="I12" s="144"/>
      <c r="J12" s="144"/>
      <c r="K12" s="144"/>
    </row>
    <row r="13" spans="1:13" ht="24.6" customHeight="1" x14ac:dyDescent="0.25">
      <c r="A13" s="239"/>
      <c r="B13" s="171"/>
      <c r="C13" s="199"/>
      <c r="D13" s="173"/>
      <c r="E13" s="178"/>
      <c r="F13" s="145"/>
      <c r="G13" s="201"/>
      <c r="H13" s="144"/>
      <c r="I13" s="144"/>
      <c r="J13" s="144"/>
      <c r="K13" s="144"/>
    </row>
    <row r="14" spans="1:13" ht="24.6" customHeight="1" x14ac:dyDescent="0.25">
      <c r="A14" s="239"/>
      <c r="B14" s="171"/>
      <c r="C14" s="199"/>
      <c r="D14" s="173"/>
      <c r="E14" s="178"/>
      <c r="F14" s="145"/>
      <c r="G14" s="201"/>
      <c r="H14" s="144"/>
      <c r="I14" s="144"/>
      <c r="J14" s="144"/>
      <c r="K14" s="144"/>
    </row>
    <row r="15" spans="1:13" ht="24.6" customHeight="1" x14ac:dyDescent="0.25">
      <c r="A15" s="239"/>
      <c r="B15" s="171"/>
      <c r="C15" s="199"/>
      <c r="D15" s="173"/>
      <c r="E15" s="178"/>
      <c r="F15" s="145"/>
      <c r="G15" s="201"/>
      <c r="H15" s="144"/>
      <c r="I15" s="144"/>
      <c r="J15" s="144"/>
      <c r="K15" s="144"/>
      <c r="M15" s="154"/>
    </row>
    <row r="16" spans="1:13" ht="24.6" customHeight="1" x14ac:dyDescent="0.25">
      <c r="A16" s="239"/>
      <c r="B16" s="170"/>
      <c r="C16" s="199"/>
      <c r="D16" s="172"/>
      <c r="E16" s="177"/>
      <c r="F16" s="145"/>
      <c r="G16" s="201"/>
      <c r="H16" s="144"/>
      <c r="I16" s="144"/>
      <c r="J16" s="144"/>
      <c r="K16" s="144"/>
    </row>
    <row r="17" spans="1:12" ht="24.6" customHeight="1" x14ac:dyDescent="0.25">
      <c r="A17" s="157"/>
      <c r="B17" s="148" t="s">
        <v>60</v>
      </c>
      <c r="C17" s="200">
        <f>SUM(C5:C16)</f>
        <v>40</v>
      </c>
      <c r="D17" s="148" t="s">
        <v>60</v>
      </c>
      <c r="E17" s="197"/>
      <c r="F17" s="148" t="s">
        <v>62</v>
      </c>
      <c r="G17" s="204"/>
      <c r="H17" s="144"/>
      <c r="I17" s="144"/>
      <c r="J17" s="144"/>
      <c r="K17" s="144"/>
    </row>
    <row r="18" spans="1:12" ht="24.6" customHeight="1" x14ac:dyDescent="0.25">
      <c r="A18" s="157"/>
      <c r="B18" s="148" t="s">
        <v>61</v>
      </c>
      <c r="C18" s="195"/>
      <c r="D18" s="148" t="s">
        <v>61</v>
      </c>
      <c r="E18" s="197"/>
      <c r="F18" s="148" t="s">
        <v>63</v>
      </c>
      <c r="G18" s="204"/>
      <c r="H18" s="144"/>
      <c r="I18" s="144"/>
      <c r="J18" s="144"/>
      <c r="K18" s="144"/>
    </row>
    <row r="19" spans="1:12" ht="24.6" customHeight="1" thickBot="1" x14ac:dyDescent="0.3">
      <c r="A19" s="151"/>
      <c r="B19" s="152" t="s">
        <v>57</v>
      </c>
      <c r="C19" s="196"/>
      <c r="D19" s="152" t="s">
        <v>57</v>
      </c>
      <c r="E19" s="180"/>
      <c r="F19" s="152" t="s">
        <v>65</v>
      </c>
      <c r="G19" s="205"/>
      <c r="H19" s="144"/>
      <c r="I19" s="144"/>
      <c r="J19" s="144"/>
      <c r="K19" s="144"/>
    </row>
    <row r="20" spans="1:12" x14ac:dyDescent="0.25">
      <c r="A20" s="141"/>
      <c r="B20" s="141"/>
      <c r="C20" s="141"/>
      <c r="D20" s="140"/>
      <c r="E20" s="140"/>
      <c r="F20" s="140"/>
      <c r="G20" s="140"/>
      <c r="H20" s="144"/>
      <c r="I20" s="144"/>
      <c r="J20" s="144"/>
      <c r="K20" s="144"/>
      <c r="L20" s="144"/>
    </row>
    <row r="21" spans="1:12" ht="29.1" customHeight="1" x14ac:dyDescent="0.3">
      <c r="A21" s="141"/>
      <c r="B21" s="183" t="s">
        <v>80</v>
      </c>
      <c r="C21" s="141"/>
      <c r="D21" s="140"/>
      <c r="E21" s="183" t="s">
        <v>16</v>
      </c>
      <c r="F21" s="186">
        <f>'B-Expense (16-31)'!C21</f>
        <v>960</v>
      </c>
      <c r="G21" s="241" t="s">
        <v>82</v>
      </c>
      <c r="H21" s="144"/>
      <c r="I21" s="144"/>
      <c r="J21" s="144"/>
      <c r="K21" s="144"/>
      <c r="L21" s="144"/>
    </row>
    <row r="22" spans="1:12" ht="21" customHeight="1" x14ac:dyDescent="0.25">
      <c r="A22" s="141"/>
      <c r="B22" s="141"/>
      <c r="C22" s="141"/>
      <c r="D22" s="140"/>
      <c r="E22" s="140"/>
      <c r="F22" s="185">
        <f>C23</f>
        <v>2400</v>
      </c>
      <c r="G22" s="241"/>
      <c r="H22" s="144"/>
      <c r="I22" s="144"/>
      <c r="J22" s="144"/>
      <c r="K22" s="144"/>
      <c r="L22" s="144"/>
    </row>
    <row r="23" spans="1:12" ht="24.6" customHeight="1" x14ac:dyDescent="0.3">
      <c r="A23" s="141"/>
      <c r="B23" s="183" t="s">
        <v>81</v>
      </c>
      <c r="C23" s="184">
        <v>2400</v>
      </c>
      <c r="D23" s="140"/>
      <c r="F23" s="187">
        <f>'B-Expense (16-31)'!C21/C23*100</f>
        <v>40</v>
      </c>
      <c r="G23" s="206" t="s">
        <v>43</v>
      </c>
      <c r="H23" s="144"/>
      <c r="I23" s="144"/>
      <c r="J23" s="144"/>
      <c r="K23" s="144"/>
      <c r="L23" s="144"/>
    </row>
    <row r="24" spans="1:12" x14ac:dyDescent="0.25">
      <c r="A24" s="141"/>
      <c r="B24" s="141"/>
      <c r="C24" s="141"/>
      <c r="D24" s="140"/>
      <c r="E24" s="140"/>
      <c r="F24" s="140"/>
      <c r="G24" s="140"/>
      <c r="H24" s="144"/>
      <c r="I24" s="144"/>
      <c r="J24" s="144"/>
      <c r="K24" s="144"/>
      <c r="L24" s="144"/>
    </row>
    <row r="25" spans="1:12" x14ac:dyDescent="0.25">
      <c r="A25" s="141"/>
      <c r="B25" s="141"/>
      <c r="C25" s="141"/>
      <c r="D25" s="140"/>
      <c r="E25" s="140"/>
      <c r="F25" s="140"/>
      <c r="G25" s="140"/>
      <c r="H25" s="144"/>
      <c r="I25" s="144"/>
      <c r="J25" s="144"/>
      <c r="K25" s="144"/>
      <c r="L25" s="144"/>
    </row>
    <row r="26" spans="1:12" x14ac:dyDescent="0.25">
      <c r="A26" s="141"/>
      <c r="B26" s="141"/>
      <c r="C26" s="141"/>
      <c r="D26" s="140"/>
      <c r="E26" s="140"/>
      <c r="F26" s="140"/>
      <c r="G26" s="140"/>
      <c r="H26" s="144"/>
      <c r="I26" s="144"/>
      <c r="J26" s="144"/>
      <c r="K26" s="144"/>
      <c r="L26" s="144"/>
    </row>
    <row r="27" spans="1:12" ht="15.75" customHeight="1" x14ac:dyDescent="0.2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</row>
    <row r="28" spans="1:12" ht="15.75" customHeight="1" x14ac:dyDescent="0.2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</row>
    <row r="29" spans="1:12" ht="15.75" customHeight="1" x14ac:dyDescent="0.2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</row>
    <row r="30" spans="1:12" ht="15.75" customHeight="1" x14ac:dyDescent="0.2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</row>
    <row r="31" spans="1:12" ht="15.75" customHeight="1" x14ac:dyDescent="0.2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</row>
    <row r="32" spans="1:12" ht="15.75" customHeight="1" x14ac:dyDescent="0.2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</row>
    <row r="33" spans="1:12" ht="15.75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</row>
    <row r="34" spans="1:12" ht="15.75" customHeight="1" x14ac:dyDescent="0.2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</row>
    <row r="35" spans="1:12" ht="15.75" customHeight="1" x14ac:dyDescent="0.2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</row>
    <row r="36" spans="1:12" ht="15.75" customHeight="1" x14ac:dyDescent="0.2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</row>
    <row r="37" spans="1:12" ht="15.75" customHeight="1" x14ac:dyDescent="0.2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</row>
    <row r="38" spans="1:12" ht="15.75" customHeight="1" x14ac:dyDescent="0.2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</row>
    <row r="39" spans="1:12" ht="15.75" customHeight="1" x14ac:dyDescent="0.2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</row>
    <row r="40" spans="1:12" ht="15.75" customHeight="1" x14ac:dyDescent="0.2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</row>
    <row r="41" spans="1:12" ht="15.75" customHeight="1" x14ac:dyDescent="0.2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</row>
    <row r="42" spans="1:12" ht="15.75" customHeight="1" x14ac:dyDescent="0.2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  <row r="43" spans="1:12" ht="15.75" customHeight="1" x14ac:dyDescent="0.2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</row>
    <row r="44" spans="1:12" ht="15.75" customHeight="1" x14ac:dyDescent="0.2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</row>
    <row r="45" spans="1:12" ht="15.75" customHeight="1" x14ac:dyDescent="0.2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</row>
    <row r="46" spans="1:12" ht="15.75" customHeight="1" x14ac:dyDescent="0.2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12" ht="15.75" customHeight="1" x14ac:dyDescent="0.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</row>
    <row r="48" spans="1:12" ht="15.75" customHeight="1" x14ac:dyDescent="0.2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2" ht="15.75" customHeight="1" x14ac:dyDescent="0.2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</row>
    <row r="50" spans="1:12" ht="15.75" customHeight="1" x14ac:dyDescent="0.2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 ht="15.75" customHeight="1" x14ac:dyDescent="0.2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</row>
    <row r="52" spans="1:12" ht="15.75" customHeight="1" x14ac:dyDescent="0.2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</row>
    <row r="53" spans="1:12" ht="15.75" customHeight="1" x14ac:dyDescent="0.2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</row>
    <row r="54" spans="1:12" ht="15.75" customHeight="1" x14ac:dyDescent="0.2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</row>
    <row r="55" spans="1:12" ht="15.75" customHeight="1" x14ac:dyDescent="0.2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</row>
    <row r="56" spans="1:12" ht="15.75" customHeight="1" x14ac:dyDescent="0.2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</row>
    <row r="57" spans="1:12" ht="15.75" customHeight="1" x14ac:dyDescent="0.2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</row>
    <row r="58" spans="1:12" ht="15.75" customHeight="1" x14ac:dyDescent="0.2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</row>
    <row r="59" spans="1:12" ht="15.75" customHeight="1" x14ac:dyDescent="0.2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</row>
    <row r="60" spans="1:12" ht="15.75" customHeight="1" x14ac:dyDescent="0.2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</row>
    <row r="61" spans="1:12" ht="15.75" customHeight="1" x14ac:dyDescent="0.2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</row>
    <row r="62" spans="1:12" ht="15.75" customHeight="1" x14ac:dyDescent="0.2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</row>
    <row r="63" spans="1:12" ht="15.75" customHeight="1" x14ac:dyDescent="0.2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2" ht="15.75" customHeight="1" x14ac:dyDescent="0.2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5.75" customHeight="1" x14ac:dyDescent="0.2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ht="15.75" customHeight="1" x14ac:dyDescent="0.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 ht="15.75" customHeight="1" x14ac:dyDescent="0.2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 ht="15.75" customHeight="1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 ht="15.75" customHeight="1" x14ac:dyDescent="0.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</sheetData>
  <mergeCells count="3">
    <mergeCell ref="A5:A16"/>
    <mergeCell ref="B3:D3"/>
    <mergeCell ref="G21:G22"/>
  </mergeCells>
  <printOptions horizontalCentered="1" gridLines="1"/>
  <pageMargins left="1" right="1" top="1" bottom="1" header="0.5" footer="0.5"/>
  <pageSetup paperSize="11" scale="52" fitToHeight="0" pageOrder="overThenDown" orientation="landscape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55"/>
  <sheetViews>
    <sheetView workbookViewId="0"/>
  </sheetViews>
  <sheetFormatPr defaultColWidth="12.5703125" defaultRowHeight="15.75" customHeight="1" x14ac:dyDescent="0.2"/>
  <cols>
    <col min="1" max="1" width="33" customWidth="1"/>
    <col min="2" max="2" width="12.28515625" customWidth="1"/>
    <col min="3" max="3" width="10" customWidth="1"/>
  </cols>
  <sheetData>
    <row r="1" spans="1:6" x14ac:dyDescent="0.25">
      <c r="A1" s="121"/>
      <c r="B1" s="120"/>
      <c r="C1" s="244" t="s">
        <v>44</v>
      </c>
      <c r="D1" s="242" t="s">
        <v>45</v>
      </c>
      <c r="E1" s="242" t="s">
        <v>46</v>
      </c>
      <c r="F1" s="242" t="s">
        <v>47</v>
      </c>
    </row>
    <row r="2" spans="1:6" ht="18" x14ac:dyDescent="0.25">
      <c r="A2" s="119" t="s">
        <v>41</v>
      </c>
      <c r="B2" s="121"/>
      <c r="C2" s="208"/>
      <c r="D2" s="208"/>
      <c r="E2" s="208"/>
      <c r="F2" s="208"/>
    </row>
    <row r="3" spans="1:6" ht="18" x14ac:dyDescent="0.2">
      <c r="B3" s="119"/>
      <c r="C3" s="208"/>
      <c r="D3" s="208"/>
      <c r="E3" s="208"/>
      <c r="F3" s="208"/>
    </row>
    <row r="4" spans="1:6" ht="47.25" x14ac:dyDescent="0.25">
      <c r="A4" s="122" t="s">
        <v>48</v>
      </c>
      <c r="B4" s="123" t="s">
        <v>49</v>
      </c>
      <c r="C4" s="122">
        <v>100</v>
      </c>
      <c r="D4" s="122">
        <v>100</v>
      </c>
      <c r="E4" s="122">
        <f>C4-D4</f>
        <v>0</v>
      </c>
      <c r="F4" s="123" t="s">
        <v>50</v>
      </c>
    </row>
    <row r="5" spans="1:6" x14ac:dyDescent="0.25">
      <c r="A5" s="124" t="s">
        <v>51</v>
      </c>
      <c r="B5" s="125"/>
      <c r="C5" s="126"/>
      <c r="D5" s="127"/>
      <c r="E5" s="127"/>
    </row>
    <row r="6" spans="1:6" x14ac:dyDescent="0.25">
      <c r="A6" s="128" t="e">
        <f>#REF!</f>
        <v>#REF!</v>
      </c>
      <c r="B6" s="125"/>
      <c r="C6" s="126"/>
      <c r="D6" s="127"/>
      <c r="E6" s="127"/>
      <c r="F6" s="129">
        <v>0</v>
      </c>
    </row>
    <row r="7" spans="1:6" x14ac:dyDescent="0.25">
      <c r="A7" s="128" t="e">
        <f>#REF!</f>
        <v>#REF!</v>
      </c>
      <c r="B7" s="125"/>
      <c r="C7" s="125"/>
      <c r="D7" s="127"/>
      <c r="E7" s="127"/>
      <c r="F7" s="129">
        <v>2</v>
      </c>
    </row>
    <row r="8" spans="1:6" x14ac:dyDescent="0.25">
      <c r="A8" s="128" t="e">
        <f>#REF!</f>
        <v>#REF!</v>
      </c>
      <c r="B8" s="125"/>
      <c r="C8" s="125"/>
      <c r="D8" s="127"/>
      <c r="E8" s="127"/>
      <c r="F8" s="129">
        <v>0</v>
      </c>
    </row>
    <row r="9" spans="1:6" x14ac:dyDescent="0.25">
      <c r="A9" s="128" t="e">
        <f>#REF!</f>
        <v>#REF!</v>
      </c>
      <c r="B9" s="125"/>
      <c r="C9" s="125"/>
      <c r="D9" s="130"/>
      <c r="E9" s="127"/>
      <c r="F9" s="129">
        <v>3</v>
      </c>
    </row>
    <row r="10" spans="1:6" x14ac:dyDescent="0.25">
      <c r="A10" s="128" t="e">
        <f>#REF!</f>
        <v>#REF!</v>
      </c>
      <c r="B10" s="125"/>
      <c r="C10" s="125"/>
      <c r="D10" s="127"/>
      <c r="E10" s="127"/>
      <c r="F10" s="129">
        <v>0</v>
      </c>
    </row>
    <row r="11" spans="1:6" x14ac:dyDescent="0.25">
      <c r="A11" s="128" t="e">
        <f t="shared" ref="A11:A13" si="0">#REF!</f>
        <v>#REF!</v>
      </c>
      <c r="B11" s="125"/>
      <c r="C11" s="125"/>
      <c r="D11" s="127"/>
      <c r="E11" s="127"/>
      <c r="F11" s="129">
        <v>0</v>
      </c>
    </row>
    <row r="12" spans="1:6" x14ac:dyDescent="0.25">
      <c r="A12" s="128" t="e">
        <f t="shared" si="0"/>
        <v>#REF!</v>
      </c>
      <c r="B12" s="125"/>
      <c r="C12" s="125"/>
      <c r="D12" s="127"/>
      <c r="E12" s="127"/>
      <c r="F12" s="129">
        <v>0</v>
      </c>
    </row>
    <row r="13" spans="1:6" x14ac:dyDescent="0.25">
      <c r="A13" s="128" t="e">
        <f t="shared" si="0"/>
        <v>#REF!</v>
      </c>
      <c r="B13" s="125"/>
      <c r="C13" s="125"/>
      <c r="D13" s="127"/>
      <c r="E13" s="127"/>
      <c r="F13" s="129">
        <v>0</v>
      </c>
    </row>
    <row r="14" spans="1:6" x14ac:dyDescent="0.25">
      <c r="A14" s="128" t="e">
        <f>#REF!</f>
        <v>#REF!</v>
      </c>
      <c r="B14" s="125"/>
      <c r="C14" s="125"/>
      <c r="D14" s="127"/>
      <c r="E14" s="127"/>
      <c r="F14" s="129">
        <v>0</v>
      </c>
    </row>
    <row r="15" spans="1:6" x14ac:dyDescent="0.25">
      <c r="A15" s="128" t="e">
        <f>#REF!</f>
        <v>#REF!</v>
      </c>
      <c r="B15" s="125"/>
      <c r="C15" s="125"/>
      <c r="D15" s="127"/>
      <c r="E15" s="127"/>
      <c r="F15" s="129">
        <v>0</v>
      </c>
    </row>
    <row r="16" spans="1:6" x14ac:dyDescent="0.25">
      <c r="A16" s="128" t="e">
        <f>#REF!</f>
        <v>#REF!</v>
      </c>
      <c r="B16" s="125"/>
      <c r="C16" s="125"/>
      <c r="D16" s="127"/>
      <c r="E16" s="127"/>
      <c r="F16" s="129">
        <v>0</v>
      </c>
    </row>
    <row r="17" spans="1:6" x14ac:dyDescent="0.25">
      <c r="A17" s="128" t="e">
        <f>#REF!</f>
        <v>#REF!</v>
      </c>
      <c r="B17" s="125"/>
      <c r="C17" s="125"/>
      <c r="D17" s="127"/>
      <c r="E17" s="127"/>
      <c r="F17" s="129">
        <v>0</v>
      </c>
    </row>
    <row r="18" spans="1:6" x14ac:dyDescent="0.25">
      <c r="A18" s="128" t="e">
        <f>#REF!</f>
        <v>#REF!</v>
      </c>
      <c r="B18" s="125"/>
      <c r="C18" s="125"/>
      <c r="D18" s="127"/>
      <c r="E18" s="127"/>
      <c r="F18" s="129">
        <v>0</v>
      </c>
    </row>
    <row r="19" spans="1:6" x14ac:dyDescent="0.25">
      <c r="A19" s="128" t="e">
        <f>#REF!</f>
        <v>#REF!</v>
      </c>
      <c r="B19" s="126"/>
      <c r="C19" s="125"/>
      <c r="D19" s="127"/>
      <c r="E19" s="127"/>
      <c r="F19" s="129">
        <v>0</v>
      </c>
    </row>
    <row r="20" spans="1:6" x14ac:dyDescent="0.25">
      <c r="A20" s="128" t="e">
        <f>#REF!</f>
        <v>#REF!</v>
      </c>
      <c r="B20" s="125"/>
      <c r="C20" s="125"/>
      <c r="D20" s="127"/>
      <c r="E20" s="127"/>
      <c r="F20" s="129">
        <v>0</v>
      </c>
    </row>
    <row r="21" spans="1:6" x14ac:dyDescent="0.25">
      <c r="A21" s="128" t="e">
        <f>#REF!</f>
        <v>#REF!</v>
      </c>
      <c r="B21" s="243" t="s">
        <v>52</v>
      </c>
      <c r="C21" s="131"/>
      <c r="D21" s="132"/>
      <c r="E21" s="132"/>
      <c r="F21" s="129">
        <v>0</v>
      </c>
    </row>
    <row r="22" spans="1:6" ht="27" customHeight="1" x14ac:dyDescent="0.25">
      <c r="A22" s="128" t="e">
        <f>#REF!</f>
        <v>#REF!</v>
      </c>
      <c r="B22" s="208"/>
      <c r="C22" s="129">
        <v>55</v>
      </c>
      <c r="D22" s="129">
        <v>50</v>
      </c>
      <c r="E22" s="129">
        <f>C22-D22</f>
        <v>5</v>
      </c>
      <c r="F22" s="133">
        <f>SUM(F6:F21)</f>
        <v>5</v>
      </c>
    </row>
    <row r="23" spans="1:6" x14ac:dyDescent="0.25">
      <c r="A23" s="121"/>
      <c r="B23" s="120"/>
      <c r="C23" s="120"/>
    </row>
    <row r="24" spans="1:6" x14ac:dyDescent="0.25">
      <c r="A24" s="134" t="s">
        <v>42</v>
      </c>
      <c r="B24" s="125"/>
      <c r="C24" s="125"/>
      <c r="D24" s="127"/>
      <c r="E24" s="127"/>
      <c r="F24" s="129"/>
    </row>
    <row r="25" spans="1:6" x14ac:dyDescent="0.25">
      <c r="A25" s="135" t="e">
        <f>#REF!</f>
        <v>#REF!</v>
      </c>
      <c r="B25" s="125"/>
      <c r="C25" s="125"/>
      <c r="D25" s="127"/>
      <c r="E25" s="127"/>
      <c r="F25" s="129">
        <v>-2</v>
      </c>
    </row>
    <row r="26" spans="1:6" x14ac:dyDescent="0.25">
      <c r="A26" s="135" t="e">
        <f>#REF!</f>
        <v>#REF!</v>
      </c>
      <c r="B26" s="125"/>
      <c r="C26" s="125"/>
      <c r="D26" s="127"/>
      <c r="E26" s="127"/>
      <c r="F26" s="129">
        <v>0</v>
      </c>
    </row>
    <row r="27" spans="1:6" x14ac:dyDescent="0.25">
      <c r="A27" s="135" t="e">
        <f>#REF!</f>
        <v>#REF!</v>
      </c>
      <c r="B27" s="125"/>
      <c r="C27" s="125"/>
      <c r="D27" s="127"/>
      <c r="E27" s="127"/>
      <c r="F27" s="129">
        <v>-3</v>
      </c>
    </row>
    <row r="28" spans="1:6" x14ac:dyDescent="0.25">
      <c r="A28" s="135" t="e">
        <f>#REF!</f>
        <v>#REF!</v>
      </c>
      <c r="B28" s="125"/>
      <c r="C28" s="125"/>
      <c r="D28" s="127"/>
      <c r="E28" s="127"/>
      <c r="F28" s="129">
        <v>0</v>
      </c>
    </row>
    <row r="29" spans="1:6" x14ac:dyDescent="0.25">
      <c r="A29" s="135" t="e">
        <f>#REF!</f>
        <v>#REF!</v>
      </c>
      <c r="B29" s="125"/>
      <c r="C29" s="125"/>
      <c r="D29" s="127"/>
      <c r="E29" s="127"/>
      <c r="F29" s="129">
        <v>0</v>
      </c>
    </row>
    <row r="30" spans="1:6" x14ac:dyDescent="0.25">
      <c r="A30" s="135" t="e">
        <f t="shared" ref="A30:A32" si="1">#REF!</f>
        <v>#REF!</v>
      </c>
      <c r="B30" s="125"/>
      <c r="C30" s="125"/>
      <c r="D30" s="127"/>
      <c r="E30" s="127"/>
      <c r="F30" s="129">
        <v>0</v>
      </c>
    </row>
    <row r="31" spans="1:6" x14ac:dyDescent="0.25">
      <c r="A31" s="135" t="e">
        <f t="shared" si="1"/>
        <v>#REF!</v>
      </c>
      <c r="B31" s="125"/>
      <c r="C31" s="125"/>
      <c r="D31" s="127"/>
      <c r="E31" s="127"/>
      <c r="F31" s="129">
        <v>0</v>
      </c>
    </row>
    <row r="32" spans="1:6" x14ac:dyDescent="0.25">
      <c r="A32" s="135" t="e">
        <f t="shared" si="1"/>
        <v>#REF!</v>
      </c>
      <c r="B32" s="125"/>
      <c r="C32" s="125"/>
      <c r="D32" s="127"/>
      <c r="E32" s="127"/>
      <c r="F32" s="129">
        <v>0</v>
      </c>
    </row>
    <row r="33" spans="1:6" x14ac:dyDescent="0.25">
      <c r="A33" s="135" t="e">
        <f>#REF!</f>
        <v>#REF!</v>
      </c>
      <c r="B33" s="125"/>
      <c r="C33" s="125"/>
      <c r="D33" s="127"/>
      <c r="E33" s="127"/>
      <c r="F33" s="129">
        <v>0</v>
      </c>
    </row>
    <row r="34" spans="1:6" x14ac:dyDescent="0.25">
      <c r="A34" s="135" t="e">
        <f>#REF!</f>
        <v>#REF!</v>
      </c>
      <c r="B34" s="243" t="s">
        <v>53</v>
      </c>
      <c r="C34" s="125"/>
      <c r="D34" s="127"/>
      <c r="E34" s="127"/>
      <c r="F34" s="129">
        <v>0</v>
      </c>
    </row>
    <row r="35" spans="1:6" x14ac:dyDescent="0.25">
      <c r="A35" s="135" t="e">
        <f>#REF!</f>
        <v>#REF!</v>
      </c>
      <c r="B35" s="208"/>
      <c r="C35" s="125"/>
      <c r="D35" s="127"/>
      <c r="E35" s="127"/>
      <c r="F35" s="129">
        <v>0</v>
      </c>
    </row>
    <row r="36" spans="1:6" x14ac:dyDescent="0.25">
      <c r="A36" s="135" t="e">
        <f>#REF!</f>
        <v>#REF!</v>
      </c>
      <c r="B36" s="208"/>
      <c r="C36" s="129">
        <v>25</v>
      </c>
      <c r="D36" s="129">
        <v>30</v>
      </c>
      <c r="E36" s="129">
        <f>C36-D36</f>
        <v>-5</v>
      </c>
      <c r="F36" s="133">
        <f>SUM(F25:F35)</f>
        <v>-5</v>
      </c>
    </row>
    <row r="37" spans="1:6" ht="15" x14ac:dyDescent="0.2">
      <c r="A37" s="120"/>
      <c r="B37" s="120"/>
      <c r="C37" s="120"/>
    </row>
    <row r="38" spans="1:6" x14ac:dyDescent="0.25">
      <c r="A38" s="136" t="s">
        <v>54</v>
      </c>
      <c r="B38" s="125"/>
      <c r="C38" s="125"/>
      <c r="D38" s="127"/>
      <c r="E38" s="127"/>
      <c r="F38" s="129"/>
    </row>
    <row r="39" spans="1:6" x14ac:dyDescent="0.25">
      <c r="A39" s="137" t="e">
        <f t="shared" ref="A39:A52" si="2">#REF!</f>
        <v>#REF!</v>
      </c>
      <c r="B39" s="125"/>
      <c r="C39" s="125"/>
      <c r="D39" s="127"/>
      <c r="E39" s="127"/>
      <c r="F39" s="129">
        <v>10</v>
      </c>
    </row>
    <row r="40" spans="1:6" x14ac:dyDescent="0.25">
      <c r="A40" s="137" t="e">
        <f t="shared" si="2"/>
        <v>#REF!</v>
      </c>
      <c r="B40" s="125"/>
      <c r="C40" s="125"/>
      <c r="D40" s="127"/>
      <c r="E40" s="127"/>
      <c r="F40" s="129">
        <v>5</v>
      </c>
    </row>
    <row r="41" spans="1:6" x14ac:dyDescent="0.25">
      <c r="A41" s="137" t="e">
        <f t="shared" si="2"/>
        <v>#REF!</v>
      </c>
      <c r="B41" s="125"/>
      <c r="C41" s="125"/>
      <c r="D41" s="127"/>
      <c r="E41" s="127"/>
      <c r="F41" s="129">
        <v>0</v>
      </c>
    </row>
    <row r="42" spans="1:6" x14ac:dyDescent="0.25">
      <c r="A42" s="137" t="e">
        <f t="shared" si="2"/>
        <v>#REF!</v>
      </c>
      <c r="B42" s="125"/>
      <c r="C42" s="125"/>
      <c r="D42" s="127"/>
      <c r="E42" s="127"/>
      <c r="F42" s="129">
        <v>0</v>
      </c>
    </row>
    <row r="43" spans="1:6" x14ac:dyDescent="0.25">
      <c r="A43" s="137" t="e">
        <f t="shared" si="2"/>
        <v>#REF!</v>
      </c>
      <c r="B43" s="125"/>
      <c r="C43" s="125"/>
      <c r="D43" s="127"/>
      <c r="E43" s="127"/>
      <c r="F43" s="129">
        <v>0</v>
      </c>
    </row>
    <row r="44" spans="1:6" x14ac:dyDescent="0.25">
      <c r="A44" s="137" t="e">
        <f t="shared" si="2"/>
        <v>#REF!</v>
      </c>
      <c r="B44" s="125"/>
      <c r="C44" s="125"/>
      <c r="D44" s="127"/>
      <c r="E44" s="127"/>
      <c r="F44" s="129">
        <v>0</v>
      </c>
    </row>
    <row r="45" spans="1:6" x14ac:dyDescent="0.25">
      <c r="A45" s="137" t="e">
        <f t="shared" si="2"/>
        <v>#REF!</v>
      </c>
      <c r="B45" s="125"/>
      <c r="C45" s="125"/>
      <c r="D45" s="127"/>
      <c r="E45" s="127"/>
      <c r="F45" s="129">
        <v>0</v>
      </c>
    </row>
    <row r="46" spans="1:6" x14ac:dyDescent="0.25">
      <c r="A46" s="137" t="e">
        <f t="shared" si="2"/>
        <v>#REF!</v>
      </c>
      <c r="B46" s="125"/>
      <c r="C46" s="125"/>
      <c r="D46" s="127"/>
      <c r="E46" s="127"/>
      <c r="F46" s="129">
        <v>0</v>
      </c>
    </row>
    <row r="47" spans="1:6" x14ac:dyDescent="0.25">
      <c r="A47" s="137" t="e">
        <f t="shared" si="2"/>
        <v>#REF!</v>
      </c>
      <c r="B47" s="125"/>
      <c r="C47" s="125"/>
      <c r="D47" s="127"/>
      <c r="E47" s="127"/>
      <c r="F47" s="129">
        <v>0</v>
      </c>
    </row>
    <row r="48" spans="1:6" x14ac:dyDescent="0.25">
      <c r="A48" s="137" t="e">
        <f t="shared" si="2"/>
        <v>#REF!</v>
      </c>
      <c r="B48" s="125"/>
      <c r="C48" s="125"/>
      <c r="D48" s="127"/>
      <c r="E48" s="127"/>
      <c r="F48" s="129">
        <v>0</v>
      </c>
    </row>
    <row r="49" spans="1:6" x14ac:dyDescent="0.25">
      <c r="A49" s="137" t="e">
        <f t="shared" si="2"/>
        <v>#REF!</v>
      </c>
      <c r="B49" s="125"/>
      <c r="C49" s="125"/>
      <c r="D49" s="127"/>
      <c r="E49" s="127"/>
      <c r="F49" s="129">
        <v>0</v>
      </c>
    </row>
    <row r="50" spans="1:6" x14ac:dyDescent="0.25">
      <c r="A50" s="137" t="e">
        <f t="shared" si="2"/>
        <v>#REF!</v>
      </c>
      <c r="B50" s="243" t="s">
        <v>55</v>
      </c>
      <c r="C50" s="125"/>
      <c r="D50" s="127"/>
      <c r="E50" s="127"/>
      <c r="F50" s="129">
        <v>0</v>
      </c>
    </row>
    <row r="51" spans="1:6" x14ac:dyDescent="0.25">
      <c r="A51" s="137" t="e">
        <f t="shared" si="2"/>
        <v>#REF!</v>
      </c>
      <c r="B51" s="208"/>
      <c r="C51" s="125"/>
      <c r="D51" s="127"/>
      <c r="E51" s="127"/>
      <c r="F51" s="129">
        <v>0</v>
      </c>
    </row>
    <row r="52" spans="1:6" x14ac:dyDescent="0.25">
      <c r="A52" s="137" t="e">
        <f t="shared" si="2"/>
        <v>#REF!</v>
      </c>
      <c r="B52" s="208"/>
      <c r="C52" s="129">
        <v>35</v>
      </c>
      <c r="D52" s="129">
        <v>20</v>
      </c>
      <c r="E52" s="129">
        <f t="shared" ref="E52:E53" si="3">C52-D52</f>
        <v>15</v>
      </c>
      <c r="F52" s="133">
        <f>SUM(F39:F51)</f>
        <v>15</v>
      </c>
    </row>
    <row r="53" spans="1:6" x14ac:dyDescent="0.25">
      <c r="A53" s="120"/>
      <c r="B53" s="120"/>
      <c r="C53" s="133">
        <f t="shared" ref="C53:D53" si="4">C22+C36+C52</f>
        <v>115</v>
      </c>
      <c r="D53" s="133">
        <f t="shared" si="4"/>
        <v>100</v>
      </c>
      <c r="E53" s="129">
        <f t="shared" si="3"/>
        <v>15</v>
      </c>
    </row>
    <row r="54" spans="1:6" x14ac:dyDescent="0.25">
      <c r="A54" s="129" t="s">
        <v>56</v>
      </c>
      <c r="B54" s="120"/>
      <c r="C54" s="138">
        <f t="shared" ref="C54:E54" si="5">C4-C53</f>
        <v>-15</v>
      </c>
      <c r="D54" s="139">
        <f t="shared" si="5"/>
        <v>0</v>
      </c>
      <c r="E54" s="138">
        <f t="shared" si="5"/>
        <v>-15</v>
      </c>
    </row>
    <row r="55" spans="1:6" ht="15" x14ac:dyDescent="0.2">
      <c r="A55" s="120"/>
      <c r="B55" s="120"/>
      <c r="C55" s="120"/>
    </row>
  </sheetData>
  <mergeCells count="7">
    <mergeCell ref="F1:F3"/>
    <mergeCell ref="B21:B22"/>
    <mergeCell ref="B34:B36"/>
    <mergeCell ref="B50:B52"/>
    <mergeCell ref="C1:C3"/>
    <mergeCell ref="D1:D3"/>
    <mergeCell ref="E1:E3"/>
  </mergeCells>
  <dataValidations count="3">
    <dataValidation type="custom" allowBlank="1" showDropDown="1" showInputMessage="1" prompt="Enter a value that satisfies the formula: =F22=E22" sqref="F22" xr:uid="{00000000-0002-0000-0500-000000000000}">
      <formula1>F22=E22</formula1>
    </dataValidation>
    <dataValidation type="custom" allowBlank="1" showDropDown="1" showInputMessage="1" prompt="Itemized reduction mismatches with overall  " sqref="F36" xr:uid="{00000000-0002-0000-0500-000001000000}">
      <formula1>F36=E36</formula1>
    </dataValidation>
    <dataValidation type="custom" allowBlank="1" showDropDown="1" showInputMessage="1" prompt="Enter a value that satisfies the formula: =F53=E53" sqref="F52" xr:uid="{00000000-0002-0000-0500-000002000000}">
      <formula1>F53=E53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Transactions</vt:lpstr>
      <vt:lpstr>GUIDE</vt:lpstr>
      <vt:lpstr>A-Expense (1-15)</vt:lpstr>
      <vt:lpstr>B-Expense (16-31)</vt:lpstr>
      <vt:lpstr>C-Analysis %</vt:lpstr>
      <vt:lpstr>Item Analysis</vt:lpstr>
      <vt:lpstr>StartingBalance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Jabbar H.S.</dc:creator>
  <cp:lastModifiedBy>Ali MOHAMED</cp:lastModifiedBy>
  <cp:lastPrinted>2023-02-15T11:21:28Z</cp:lastPrinted>
  <dcterms:created xsi:type="dcterms:W3CDTF">2023-02-04T13:57:52Z</dcterms:created>
  <dcterms:modified xsi:type="dcterms:W3CDTF">2023-02-15T11:52:40Z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593b6e-8994-43c5-a486-e951b5f02cec_Enabled">
    <vt:lpwstr>true</vt:lpwstr>
  </property>
  <property fmtid="{D5CDD505-2E9C-101B-9397-08002B2CF9AE}" pid="3" name="MSIP_Label_a4593b6e-8994-43c5-a486-e951b5f02cec_SetDate">
    <vt:lpwstr>2023-02-14T10:03:45Z</vt:lpwstr>
  </property>
  <property fmtid="{D5CDD505-2E9C-101B-9397-08002B2CF9AE}" pid="4" name="MSIP_Label_a4593b6e-8994-43c5-a486-e951b5f02cec_Method">
    <vt:lpwstr>Privileged</vt:lpwstr>
  </property>
  <property fmtid="{D5CDD505-2E9C-101B-9397-08002B2CF9AE}" pid="5" name="MSIP_Label_a4593b6e-8994-43c5-a486-e951b5f02cec_Name">
    <vt:lpwstr>a4593b6e-8994-43c5-a486-e951b5f02cec</vt:lpwstr>
  </property>
  <property fmtid="{D5CDD505-2E9C-101B-9397-08002B2CF9AE}" pid="6" name="MSIP_Label_a4593b6e-8994-43c5-a486-e951b5f02cec_SiteId">
    <vt:lpwstr>329e91b0-e21f-48fb-a071-456717ecc28e</vt:lpwstr>
  </property>
  <property fmtid="{D5CDD505-2E9C-101B-9397-08002B2CF9AE}" pid="7" name="MSIP_Label_a4593b6e-8994-43c5-a486-e951b5f02cec_ActionId">
    <vt:lpwstr>fef787a0-4911-43fc-9f9a-484373bcd09f</vt:lpwstr>
  </property>
  <property fmtid="{D5CDD505-2E9C-101B-9397-08002B2CF9AE}" pid="8" name="MSIP_Label_a4593b6e-8994-43c5-a486-e951b5f02cec_ContentBits">
    <vt:lpwstr>0</vt:lpwstr>
  </property>
</Properties>
</file>